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jimenezh\Desktop\"/>
    </mc:Choice>
  </mc:AlternateContent>
  <bookViews>
    <workbookView xWindow="0" yWindow="0" windowWidth="28800" windowHeight="11415"/>
  </bookViews>
  <sheets>
    <sheet name="Seguimiento PAD 2026" sheetId="1" r:id="rId1"/>
    <sheet name="Información por localidad" sheetId="2" r:id="rId2"/>
    <sheet name="Características poblacionales" sheetId="3" r:id="rId3"/>
    <sheet name="Grupo etario" sheetId="4" r:id="rId4"/>
  </sheets>
  <definedNames>
    <definedName name="_xlnm._FilterDatabase" localSheetId="0" hidden="1">'Seguimiento PAD 2026'!$A$3:$Q$27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4" l="1"/>
  <c r="I16" i="4"/>
  <c r="AJ15" i="3"/>
  <c r="AC15" i="3"/>
  <c r="AC16" i="3"/>
  <c r="AC17" i="3"/>
  <c r="AC18" i="3"/>
  <c r="AC19" i="3"/>
  <c r="AC20" i="3"/>
  <c r="AC21" i="3"/>
  <c r="AC22" i="3"/>
  <c r="AC23" i="3"/>
  <c r="AC24" i="3"/>
  <c r="AC25" i="3"/>
  <c r="U15" i="3"/>
  <c r="U16" i="3"/>
  <c r="U17" i="3"/>
  <c r="J15" i="3"/>
  <c r="J16" i="3"/>
  <c r="J17" i="3"/>
  <c r="E15" i="3"/>
  <c r="E16" i="3"/>
  <c r="N28" i="1" l="1"/>
  <c r="P28" i="1"/>
  <c r="O28" i="1"/>
  <c r="N311" i="2"/>
  <c r="M311" i="2"/>
  <c r="L311" i="2"/>
  <c r="K311" i="2"/>
  <c r="O310" i="2"/>
  <c r="O309" i="2"/>
  <c r="O308" i="2"/>
  <c r="O307" i="2"/>
  <c r="O306" i="2"/>
  <c r="O305" i="2"/>
  <c r="O304" i="2"/>
  <c r="O303" i="2"/>
  <c r="O302" i="2"/>
  <c r="O301" i="2"/>
  <c r="O300" i="2"/>
  <c r="O299" i="2"/>
  <c r="O298" i="2"/>
  <c r="O297" i="2"/>
  <c r="O296" i="2"/>
  <c r="O295" i="2"/>
  <c r="O294" i="2"/>
  <c r="O293" i="2"/>
  <c r="O292" i="2"/>
  <c r="O291" i="2"/>
  <c r="O290" i="2"/>
  <c r="O289" i="2"/>
  <c r="F311" i="2"/>
  <c r="E311" i="2"/>
  <c r="D311" i="2"/>
  <c r="C311" i="2"/>
  <c r="G310" i="2"/>
  <c r="G309" i="2"/>
  <c r="G308" i="2"/>
  <c r="G307" i="2"/>
  <c r="G306" i="2"/>
  <c r="G305" i="2"/>
  <c r="G304" i="2"/>
  <c r="G303" i="2"/>
  <c r="G302" i="2"/>
  <c r="G301" i="2"/>
  <c r="G300" i="2"/>
  <c r="G299" i="2"/>
  <c r="G298" i="2"/>
  <c r="G297" i="2"/>
  <c r="G296" i="2"/>
  <c r="G295" i="2"/>
  <c r="G294" i="2"/>
  <c r="G293" i="2"/>
  <c r="G292" i="2"/>
  <c r="G291" i="2"/>
  <c r="G290" i="2"/>
  <c r="G289" i="2"/>
  <c r="N285" i="2"/>
  <c r="M285" i="2"/>
  <c r="L285" i="2"/>
  <c r="K285" i="2"/>
  <c r="O284" i="2"/>
  <c r="O283" i="2"/>
  <c r="O282" i="2"/>
  <c r="O281" i="2"/>
  <c r="O280" i="2"/>
  <c r="O279" i="2"/>
  <c r="O278" i="2"/>
  <c r="O277" i="2"/>
  <c r="O276" i="2"/>
  <c r="O275" i="2"/>
  <c r="O274" i="2"/>
  <c r="O273" i="2"/>
  <c r="O272" i="2"/>
  <c r="O271" i="2"/>
  <c r="O270" i="2"/>
  <c r="O269" i="2"/>
  <c r="O268" i="2"/>
  <c r="O267" i="2"/>
  <c r="O266" i="2"/>
  <c r="O265" i="2"/>
  <c r="O264" i="2"/>
  <c r="O263" i="2"/>
  <c r="F285" i="2"/>
  <c r="E285" i="2"/>
  <c r="D285" i="2"/>
  <c r="C285" i="2"/>
  <c r="G284" i="2"/>
  <c r="G283" i="2"/>
  <c r="G282" i="2"/>
  <c r="G281" i="2"/>
  <c r="G280" i="2"/>
  <c r="G279" i="2"/>
  <c r="G278" i="2"/>
  <c r="G277" i="2"/>
  <c r="G276" i="2"/>
  <c r="G275" i="2"/>
  <c r="G274" i="2"/>
  <c r="G273" i="2"/>
  <c r="G272" i="2"/>
  <c r="G271" i="2"/>
  <c r="G270" i="2"/>
  <c r="G269" i="2"/>
  <c r="G268" i="2"/>
  <c r="G267" i="2"/>
  <c r="G266" i="2"/>
  <c r="G265" i="2"/>
  <c r="G264" i="2"/>
  <c r="G263" i="2"/>
  <c r="N259" i="2"/>
  <c r="M259" i="2"/>
  <c r="L259" i="2"/>
  <c r="K259" i="2"/>
  <c r="O258" i="2"/>
  <c r="O257" i="2"/>
  <c r="O256" i="2"/>
  <c r="O255" i="2"/>
  <c r="O254" i="2"/>
  <c r="O253" i="2"/>
  <c r="O252" i="2"/>
  <c r="O251" i="2"/>
  <c r="O250" i="2"/>
  <c r="O249" i="2"/>
  <c r="O248" i="2"/>
  <c r="O247" i="2"/>
  <c r="O246" i="2"/>
  <c r="O245" i="2"/>
  <c r="O244" i="2"/>
  <c r="O243" i="2"/>
  <c r="O242" i="2"/>
  <c r="O241" i="2"/>
  <c r="O240" i="2"/>
  <c r="O239" i="2"/>
  <c r="O238" i="2"/>
  <c r="O237" i="2"/>
  <c r="F259" i="2"/>
  <c r="E259" i="2"/>
  <c r="D259" i="2"/>
  <c r="C259" i="2"/>
  <c r="G258" i="2"/>
  <c r="G257" i="2"/>
  <c r="G256" i="2"/>
  <c r="G255" i="2"/>
  <c r="G254" i="2"/>
  <c r="G253" i="2"/>
  <c r="G252" i="2"/>
  <c r="G251" i="2"/>
  <c r="G250" i="2"/>
  <c r="G249" i="2"/>
  <c r="G248" i="2"/>
  <c r="G247" i="2"/>
  <c r="G246" i="2"/>
  <c r="G245" i="2"/>
  <c r="G244" i="2"/>
  <c r="G243" i="2"/>
  <c r="G242" i="2"/>
  <c r="G241" i="2"/>
  <c r="G240" i="2"/>
  <c r="G239" i="2"/>
  <c r="G238" i="2"/>
  <c r="G237" i="2"/>
  <c r="G259" i="2" s="1"/>
  <c r="N233" i="2"/>
  <c r="M233" i="2"/>
  <c r="L233" i="2"/>
  <c r="K233" i="2"/>
  <c r="O232" i="2"/>
  <c r="O231" i="2"/>
  <c r="O230" i="2"/>
  <c r="O229" i="2"/>
  <c r="O228" i="2"/>
  <c r="O227" i="2"/>
  <c r="O226" i="2"/>
  <c r="O225" i="2"/>
  <c r="O224" i="2"/>
  <c r="O223" i="2"/>
  <c r="O222" i="2"/>
  <c r="O221" i="2"/>
  <c r="O220" i="2"/>
  <c r="O219" i="2"/>
  <c r="O218" i="2"/>
  <c r="O217" i="2"/>
  <c r="O216" i="2"/>
  <c r="O215" i="2"/>
  <c r="O214" i="2"/>
  <c r="O213" i="2"/>
  <c r="O212" i="2"/>
  <c r="O211" i="2"/>
  <c r="F233" i="2"/>
  <c r="E233" i="2"/>
  <c r="D233" i="2"/>
  <c r="C233" i="2"/>
  <c r="G232" i="2"/>
  <c r="G231" i="2"/>
  <c r="G230" i="2"/>
  <c r="G229" i="2"/>
  <c r="G228" i="2"/>
  <c r="G227" i="2"/>
  <c r="G226" i="2"/>
  <c r="G225" i="2"/>
  <c r="G224" i="2"/>
  <c r="G223" i="2"/>
  <c r="G222" i="2"/>
  <c r="G221" i="2"/>
  <c r="G220" i="2"/>
  <c r="G219" i="2"/>
  <c r="G218" i="2"/>
  <c r="G217" i="2"/>
  <c r="G216" i="2"/>
  <c r="G215" i="2"/>
  <c r="G214" i="2"/>
  <c r="G213" i="2"/>
  <c r="G212" i="2"/>
  <c r="G211" i="2"/>
  <c r="G233" i="2" s="1"/>
  <c r="N207" i="2"/>
  <c r="M207" i="2"/>
  <c r="L207" i="2"/>
  <c r="K207" i="2"/>
  <c r="O206" i="2"/>
  <c r="O205" i="2"/>
  <c r="O204" i="2"/>
  <c r="O203" i="2"/>
  <c r="O202" i="2"/>
  <c r="O201" i="2"/>
  <c r="O200" i="2"/>
  <c r="O199" i="2"/>
  <c r="O198" i="2"/>
  <c r="O197" i="2"/>
  <c r="O196" i="2"/>
  <c r="O195" i="2"/>
  <c r="O194" i="2"/>
  <c r="O193" i="2"/>
  <c r="O192" i="2"/>
  <c r="O191" i="2"/>
  <c r="O190" i="2"/>
  <c r="O189" i="2"/>
  <c r="O188" i="2"/>
  <c r="O187" i="2"/>
  <c r="O186" i="2"/>
  <c r="O185" i="2"/>
  <c r="F207" i="2"/>
  <c r="E207" i="2"/>
  <c r="D207" i="2"/>
  <c r="C207" i="2"/>
  <c r="G206" i="2"/>
  <c r="G205" i="2"/>
  <c r="G204" i="2"/>
  <c r="G203" i="2"/>
  <c r="G202" i="2"/>
  <c r="G201" i="2"/>
  <c r="G200" i="2"/>
  <c r="G199" i="2"/>
  <c r="G198" i="2"/>
  <c r="G197" i="2"/>
  <c r="G196" i="2"/>
  <c r="G195" i="2"/>
  <c r="G194" i="2"/>
  <c r="G193" i="2"/>
  <c r="G192" i="2"/>
  <c r="G191" i="2"/>
  <c r="G190" i="2"/>
  <c r="G189" i="2"/>
  <c r="G188" i="2"/>
  <c r="G187" i="2"/>
  <c r="G186" i="2"/>
  <c r="G185" i="2"/>
  <c r="N181" i="2"/>
  <c r="M181" i="2"/>
  <c r="L181" i="2"/>
  <c r="K181" i="2"/>
  <c r="O180" i="2"/>
  <c r="O179" i="2"/>
  <c r="O178" i="2"/>
  <c r="O177" i="2"/>
  <c r="O176" i="2"/>
  <c r="O175" i="2"/>
  <c r="O174" i="2"/>
  <c r="O173" i="2"/>
  <c r="O172" i="2"/>
  <c r="O171" i="2"/>
  <c r="O170" i="2"/>
  <c r="O169" i="2"/>
  <c r="O168" i="2"/>
  <c r="O167" i="2"/>
  <c r="O166" i="2"/>
  <c r="O165" i="2"/>
  <c r="O164" i="2"/>
  <c r="O163" i="2"/>
  <c r="O162" i="2"/>
  <c r="O161" i="2"/>
  <c r="O160" i="2"/>
  <c r="O159" i="2"/>
  <c r="O181" i="2" s="1"/>
  <c r="F181" i="2"/>
  <c r="E181" i="2"/>
  <c r="D181" i="2"/>
  <c r="C181" i="2"/>
  <c r="G180" i="2"/>
  <c r="G179" i="2"/>
  <c r="G178" i="2"/>
  <c r="G177" i="2"/>
  <c r="G176" i="2"/>
  <c r="G175" i="2"/>
  <c r="G174" i="2"/>
  <c r="G173" i="2"/>
  <c r="G172" i="2"/>
  <c r="G171" i="2"/>
  <c r="G170" i="2"/>
  <c r="G169" i="2"/>
  <c r="G168" i="2"/>
  <c r="G167" i="2"/>
  <c r="G166" i="2"/>
  <c r="G165" i="2"/>
  <c r="G164" i="2"/>
  <c r="G163" i="2"/>
  <c r="G162" i="2"/>
  <c r="G161" i="2"/>
  <c r="G160" i="2"/>
  <c r="G159" i="2"/>
  <c r="N155" i="2"/>
  <c r="M155" i="2"/>
  <c r="L155" i="2"/>
  <c r="K155" i="2"/>
  <c r="O154" i="2"/>
  <c r="O153" i="2"/>
  <c r="O152" i="2"/>
  <c r="O151" i="2"/>
  <c r="O150" i="2"/>
  <c r="O149" i="2"/>
  <c r="O148" i="2"/>
  <c r="O147" i="2"/>
  <c r="O146" i="2"/>
  <c r="O145" i="2"/>
  <c r="O144" i="2"/>
  <c r="O143" i="2"/>
  <c r="O142" i="2"/>
  <c r="O141" i="2"/>
  <c r="O140" i="2"/>
  <c r="O139" i="2"/>
  <c r="O138" i="2"/>
  <c r="O137" i="2"/>
  <c r="O136" i="2"/>
  <c r="O135" i="2"/>
  <c r="O134" i="2"/>
  <c r="O133" i="2"/>
  <c r="F155" i="2"/>
  <c r="E155" i="2"/>
  <c r="D155" i="2"/>
  <c r="C155" i="2"/>
  <c r="G154" i="2"/>
  <c r="G153" i="2"/>
  <c r="G152" i="2"/>
  <c r="G151" i="2"/>
  <c r="G150" i="2"/>
  <c r="G149" i="2"/>
  <c r="G148" i="2"/>
  <c r="G147" i="2"/>
  <c r="G146" i="2"/>
  <c r="G145" i="2"/>
  <c r="G144" i="2"/>
  <c r="G143" i="2"/>
  <c r="G142" i="2"/>
  <c r="G141" i="2"/>
  <c r="G140" i="2"/>
  <c r="G139" i="2"/>
  <c r="G138" i="2"/>
  <c r="G137" i="2"/>
  <c r="G136" i="2"/>
  <c r="G135" i="2"/>
  <c r="G134" i="2"/>
  <c r="G133" i="2"/>
  <c r="N129" i="2"/>
  <c r="M129" i="2"/>
  <c r="L129" i="2"/>
  <c r="K129" i="2"/>
  <c r="O128" i="2"/>
  <c r="O127" i="2"/>
  <c r="O126" i="2"/>
  <c r="O125" i="2"/>
  <c r="O124" i="2"/>
  <c r="O123" i="2"/>
  <c r="O122" i="2"/>
  <c r="O121" i="2"/>
  <c r="O120" i="2"/>
  <c r="O119" i="2"/>
  <c r="O118" i="2"/>
  <c r="O117" i="2"/>
  <c r="O116" i="2"/>
  <c r="O115" i="2"/>
  <c r="O114" i="2"/>
  <c r="O113" i="2"/>
  <c r="O112" i="2"/>
  <c r="O111" i="2"/>
  <c r="O110" i="2"/>
  <c r="O109" i="2"/>
  <c r="O108" i="2"/>
  <c r="O107" i="2"/>
  <c r="F129" i="2"/>
  <c r="E129" i="2"/>
  <c r="D129" i="2"/>
  <c r="C129" i="2"/>
  <c r="G128" i="2"/>
  <c r="G127" i="2"/>
  <c r="G126" i="2"/>
  <c r="G125" i="2"/>
  <c r="G124" i="2"/>
  <c r="G123" i="2"/>
  <c r="G122" i="2"/>
  <c r="G121" i="2"/>
  <c r="G120" i="2"/>
  <c r="G119" i="2"/>
  <c r="G118" i="2"/>
  <c r="G117" i="2"/>
  <c r="G116" i="2"/>
  <c r="G115" i="2"/>
  <c r="G114" i="2"/>
  <c r="G113" i="2"/>
  <c r="G112" i="2"/>
  <c r="G111" i="2"/>
  <c r="G110" i="2"/>
  <c r="G109" i="2"/>
  <c r="G108" i="2"/>
  <c r="G107" i="2"/>
  <c r="N103" i="2"/>
  <c r="M103" i="2"/>
  <c r="L103" i="2"/>
  <c r="K103" i="2"/>
  <c r="O102" i="2"/>
  <c r="O101" i="2"/>
  <c r="O100" i="2"/>
  <c r="O99" i="2"/>
  <c r="O98" i="2"/>
  <c r="O97" i="2"/>
  <c r="O96" i="2"/>
  <c r="O95" i="2"/>
  <c r="O94" i="2"/>
  <c r="O93" i="2"/>
  <c r="O92" i="2"/>
  <c r="O91" i="2"/>
  <c r="O90" i="2"/>
  <c r="O89" i="2"/>
  <c r="O88" i="2"/>
  <c r="O87" i="2"/>
  <c r="O86" i="2"/>
  <c r="O85" i="2"/>
  <c r="O84" i="2"/>
  <c r="O83" i="2"/>
  <c r="O82" i="2"/>
  <c r="O81" i="2"/>
  <c r="O103" i="2" s="1"/>
  <c r="F103" i="2"/>
  <c r="E103" i="2"/>
  <c r="D103" i="2"/>
  <c r="C103" i="2"/>
  <c r="G102" i="2"/>
  <c r="G101" i="2"/>
  <c r="G100" i="2"/>
  <c r="G99" i="2"/>
  <c r="G98" i="2"/>
  <c r="G97" i="2"/>
  <c r="G96" i="2"/>
  <c r="G95" i="2"/>
  <c r="G94" i="2"/>
  <c r="G93" i="2"/>
  <c r="G92" i="2"/>
  <c r="G91" i="2"/>
  <c r="G90" i="2"/>
  <c r="G89" i="2"/>
  <c r="G88" i="2"/>
  <c r="G87" i="2"/>
  <c r="G86" i="2"/>
  <c r="G85" i="2"/>
  <c r="G84" i="2"/>
  <c r="G83" i="2"/>
  <c r="G82" i="2"/>
  <c r="G81" i="2"/>
  <c r="N77" i="2"/>
  <c r="M77" i="2"/>
  <c r="L77" i="2"/>
  <c r="K77" i="2"/>
  <c r="O76" i="2"/>
  <c r="O75" i="2"/>
  <c r="O74" i="2"/>
  <c r="O73" i="2"/>
  <c r="O72" i="2"/>
  <c r="O71" i="2"/>
  <c r="O70" i="2"/>
  <c r="O69" i="2"/>
  <c r="O68" i="2"/>
  <c r="O67" i="2"/>
  <c r="O66" i="2"/>
  <c r="O65" i="2"/>
  <c r="O64" i="2"/>
  <c r="O63" i="2"/>
  <c r="O62" i="2"/>
  <c r="O61" i="2"/>
  <c r="O60" i="2"/>
  <c r="O59" i="2"/>
  <c r="O58" i="2"/>
  <c r="O57" i="2"/>
  <c r="O56" i="2"/>
  <c r="O55" i="2"/>
  <c r="F77" i="2"/>
  <c r="E77" i="2"/>
  <c r="D77" i="2"/>
  <c r="C77" i="2"/>
  <c r="G76" i="2"/>
  <c r="G75" i="2"/>
  <c r="G74" i="2"/>
  <c r="G73" i="2"/>
  <c r="G72" i="2"/>
  <c r="G71" i="2"/>
  <c r="G70" i="2"/>
  <c r="G69" i="2"/>
  <c r="G68" i="2"/>
  <c r="G67" i="2"/>
  <c r="G66" i="2"/>
  <c r="G65" i="2"/>
  <c r="G64" i="2"/>
  <c r="G63" i="2"/>
  <c r="G62" i="2"/>
  <c r="G61" i="2"/>
  <c r="G60" i="2"/>
  <c r="G59" i="2"/>
  <c r="G58" i="2"/>
  <c r="G57" i="2"/>
  <c r="G56" i="2"/>
  <c r="G55" i="2"/>
  <c r="N51" i="2"/>
  <c r="M51" i="2"/>
  <c r="L51" i="2"/>
  <c r="K51" i="2"/>
  <c r="O50" i="2"/>
  <c r="O49" i="2"/>
  <c r="O48" i="2"/>
  <c r="O47" i="2"/>
  <c r="O46" i="2"/>
  <c r="O45" i="2"/>
  <c r="O44" i="2"/>
  <c r="O43" i="2"/>
  <c r="O42" i="2"/>
  <c r="O41" i="2"/>
  <c r="O40" i="2"/>
  <c r="O39" i="2"/>
  <c r="O38" i="2"/>
  <c r="O37" i="2"/>
  <c r="O36" i="2"/>
  <c r="O35" i="2"/>
  <c r="O34" i="2"/>
  <c r="O33" i="2"/>
  <c r="O32" i="2"/>
  <c r="O31" i="2"/>
  <c r="O30" i="2"/>
  <c r="O29" i="2"/>
  <c r="F51" i="2"/>
  <c r="E51" i="2"/>
  <c r="D51" i="2"/>
  <c r="C51" i="2"/>
  <c r="G50" i="2"/>
  <c r="G49" i="2"/>
  <c r="G48" i="2"/>
  <c r="G47" i="2"/>
  <c r="G46" i="2"/>
  <c r="G45" i="2"/>
  <c r="G44" i="2"/>
  <c r="G43" i="2"/>
  <c r="G42" i="2"/>
  <c r="G41" i="2"/>
  <c r="G40" i="2"/>
  <c r="G39" i="2"/>
  <c r="G38" i="2"/>
  <c r="G37" i="2"/>
  <c r="G36" i="2"/>
  <c r="G35" i="2"/>
  <c r="G34" i="2"/>
  <c r="G33" i="2"/>
  <c r="G32" i="2"/>
  <c r="G31" i="2"/>
  <c r="G30" i="2"/>
  <c r="G29" i="2"/>
  <c r="N25" i="2"/>
  <c r="M25" i="2"/>
  <c r="L25" i="2"/>
  <c r="K25" i="2"/>
  <c r="O24" i="2"/>
  <c r="O23" i="2"/>
  <c r="O22" i="2"/>
  <c r="O21" i="2"/>
  <c r="O20" i="2"/>
  <c r="O19" i="2"/>
  <c r="O18" i="2"/>
  <c r="O17" i="2"/>
  <c r="O16" i="2"/>
  <c r="O15" i="2"/>
  <c r="O14" i="2"/>
  <c r="O13" i="2"/>
  <c r="O12" i="2"/>
  <c r="O11" i="2"/>
  <c r="O10" i="2"/>
  <c r="O9" i="2"/>
  <c r="O8" i="2"/>
  <c r="O7" i="2"/>
  <c r="O6" i="2"/>
  <c r="O5" i="2"/>
  <c r="O4" i="2"/>
  <c r="O3" i="2"/>
  <c r="D25" i="2"/>
  <c r="E25" i="2"/>
  <c r="F25" i="2"/>
  <c r="C25" i="2"/>
  <c r="G4" i="2"/>
  <c r="G5" i="2"/>
  <c r="G6" i="2"/>
  <c r="G7" i="2"/>
  <c r="G8" i="2"/>
  <c r="G9" i="2"/>
  <c r="G10" i="2"/>
  <c r="G11" i="2"/>
  <c r="G12" i="2"/>
  <c r="G13" i="2"/>
  <c r="G14" i="2"/>
  <c r="G15" i="2"/>
  <c r="G16" i="2"/>
  <c r="G17" i="2"/>
  <c r="G18" i="2"/>
  <c r="G19" i="2"/>
  <c r="G20" i="2"/>
  <c r="G21" i="2"/>
  <c r="G22" i="2"/>
  <c r="G23" i="2"/>
  <c r="G24" i="2"/>
  <c r="G3" i="2"/>
  <c r="O25" i="2" l="1"/>
  <c r="G285" i="2"/>
  <c r="O259" i="2"/>
  <c r="O233" i="2"/>
  <c r="O285" i="2"/>
  <c r="G207" i="2"/>
  <c r="G181" i="2"/>
  <c r="O51" i="2"/>
  <c r="O311" i="2"/>
  <c r="O207" i="2"/>
  <c r="O155" i="2"/>
  <c r="G311" i="2"/>
  <c r="G155" i="2"/>
  <c r="O129" i="2"/>
  <c r="G129" i="2"/>
  <c r="G103" i="2"/>
  <c r="O77" i="2"/>
  <c r="G77" i="2"/>
  <c r="G51" i="2"/>
  <c r="G25" i="2"/>
  <c r="I7" i="4"/>
  <c r="I8" i="4"/>
  <c r="I9" i="4"/>
  <c r="AJ5" i="3"/>
  <c r="AJ6" i="3"/>
  <c r="AJ7" i="3"/>
  <c r="AJ8" i="3"/>
  <c r="AJ9" i="3"/>
  <c r="AC6" i="3"/>
  <c r="AC7" i="3"/>
  <c r="AC8" i="3"/>
  <c r="AC9" i="3"/>
  <c r="U7" i="3"/>
  <c r="U8" i="3"/>
  <c r="U9" i="3"/>
  <c r="J7" i="3"/>
  <c r="J8" i="3"/>
  <c r="J9" i="3"/>
  <c r="E7" i="3"/>
  <c r="E8" i="3"/>
  <c r="E9" i="3"/>
  <c r="I25" i="4"/>
  <c r="I24" i="4"/>
  <c r="I23" i="4"/>
  <c r="I22" i="4"/>
  <c r="I21" i="4"/>
  <c r="I20" i="4"/>
  <c r="I19" i="4"/>
  <c r="I18" i="4"/>
  <c r="I17" i="4"/>
  <c r="I14" i="4"/>
  <c r="I13" i="4"/>
  <c r="I12" i="4"/>
  <c r="I11" i="4"/>
  <c r="I10" i="4"/>
  <c r="I6" i="4"/>
  <c r="I5" i="4"/>
  <c r="I4" i="4"/>
  <c r="I3" i="4"/>
  <c r="I2" i="4"/>
  <c r="AJ26" i="3"/>
  <c r="AC26" i="3"/>
  <c r="U26" i="3"/>
  <c r="J26" i="3"/>
  <c r="E26" i="3"/>
  <c r="AJ25" i="3"/>
  <c r="U25" i="3"/>
  <c r="J25" i="3"/>
  <c r="E25" i="3"/>
  <c r="AJ24" i="3"/>
  <c r="U24" i="3"/>
  <c r="J24" i="3"/>
  <c r="E24" i="3"/>
  <c r="AJ23" i="3"/>
  <c r="U23" i="3"/>
  <c r="J23" i="3"/>
  <c r="E23" i="3"/>
  <c r="AJ22" i="3"/>
  <c r="U22" i="3"/>
  <c r="J22" i="3"/>
  <c r="E22" i="3"/>
  <c r="AJ21" i="3"/>
  <c r="U21" i="3"/>
  <c r="J21" i="3"/>
  <c r="E21" i="3"/>
  <c r="AJ20" i="3"/>
  <c r="U20" i="3"/>
  <c r="J20" i="3"/>
  <c r="E20" i="3"/>
  <c r="AJ19" i="3"/>
  <c r="U19" i="3"/>
  <c r="J19" i="3"/>
  <c r="E19" i="3"/>
  <c r="AJ18" i="3"/>
  <c r="U18" i="3"/>
  <c r="J18" i="3"/>
  <c r="E18" i="3"/>
  <c r="AJ17" i="3"/>
  <c r="E17" i="3"/>
  <c r="AJ16" i="3"/>
  <c r="AJ14" i="3"/>
  <c r="AC14" i="3"/>
  <c r="U14" i="3"/>
  <c r="J14" i="3"/>
  <c r="E14" i="3"/>
  <c r="AJ13" i="3"/>
  <c r="AC13" i="3"/>
  <c r="U13" i="3"/>
  <c r="J13" i="3"/>
  <c r="E13" i="3"/>
  <c r="AJ12" i="3"/>
  <c r="AC12" i="3"/>
  <c r="U12" i="3"/>
  <c r="J12" i="3"/>
  <c r="E12" i="3"/>
  <c r="AJ11" i="3"/>
  <c r="AC11" i="3"/>
  <c r="U11" i="3"/>
  <c r="J11" i="3"/>
  <c r="E11" i="3"/>
  <c r="AJ10" i="3"/>
  <c r="AC10" i="3"/>
  <c r="U10" i="3"/>
  <c r="J10" i="3"/>
  <c r="E10" i="3"/>
  <c r="U6" i="3"/>
  <c r="J6" i="3"/>
  <c r="E6" i="3"/>
  <c r="AC5" i="3"/>
  <c r="U5" i="3"/>
  <c r="J5" i="3"/>
  <c r="E5" i="3"/>
  <c r="AJ4" i="3"/>
  <c r="AC4" i="3"/>
  <c r="U4" i="3"/>
  <c r="J4" i="3"/>
  <c r="E4" i="3"/>
  <c r="AJ3" i="3"/>
  <c r="AC3" i="3"/>
  <c r="U3" i="3"/>
  <c r="J3" i="3"/>
  <c r="E3" i="3"/>
</calcChain>
</file>

<file path=xl/sharedStrings.xml><?xml version="1.0" encoding="utf-8"?>
<sst xmlns="http://schemas.openxmlformats.org/spreadsheetml/2006/main" count="1077" uniqueCount="174">
  <si>
    <t>SEGUIMIENTO PLAN DE ACCIÓN DISTRITAL (PAD) 2026</t>
  </si>
  <si>
    <t>CARACTERIZACIÓN DEL PRODUCTO</t>
  </si>
  <si>
    <t>EJECUCIÓN POR META</t>
  </si>
  <si>
    <t>EJECUCIÓN POR PRESUPUESTO</t>
  </si>
  <si>
    <t>REPORTE CUALITATIVO</t>
  </si>
  <si>
    <t xml:space="preserve">ID PAD </t>
  </si>
  <si>
    <t>Entidad distrital</t>
  </si>
  <si>
    <t>Sigla</t>
  </si>
  <si>
    <t>Sector</t>
  </si>
  <si>
    <t>Componente de la política pública</t>
  </si>
  <si>
    <t>Medida de la política pública</t>
  </si>
  <si>
    <t>Derecho</t>
  </si>
  <si>
    <t>Tipo de oferta</t>
  </si>
  <si>
    <t xml:space="preserve">Código FUT </t>
  </si>
  <si>
    <t>Nombre Código FUT</t>
  </si>
  <si>
    <t>PRODUCTO</t>
  </si>
  <si>
    <t>META 2026</t>
  </si>
  <si>
    <r>
      <t xml:space="preserve">AVANCE META
</t>
    </r>
    <r>
      <rPr>
        <b/>
        <sz val="9"/>
        <color theme="1"/>
        <rFont val="Arial Narrow"/>
        <family val="2"/>
      </rPr>
      <t>*Reporte acumulado</t>
    </r>
  </si>
  <si>
    <t>PRESUPUESTO INICIAL 2026</t>
  </si>
  <si>
    <t>PRESUPUESTO DEFINITIVO 2026</t>
  </si>
  <si>
    <r>
      <t xml:space="preserve">PRESUPUESTO EJECUTADO
</t>
    </r>
    <r>
      <rPr>
        <b/>
        <sz val="8"/>
        <color theme="1"/>
        <rFont val="Arial Narrow"/>
        <family val="2"/>
      </rPr>
      <t xml:space="preserve">*Reporte acumulado </t>
    </r>
  </si>
  <si>
    <t>Educación</t>
  </si>
  <si>
    <t>Asistencia</t>
  </si>
  <si>
    <t>Social y Económica</t>
  </si>
  <si>
    <t>V.2.3.2</t>
  </si>
  <si>
    <t xml:space="preserve">Integración Social </t>
  </si>
  <si>
    <t>Prevención, Protección y Garantías de No Repetición</t>
  </si>
  <si>
    <t>Prevención Temprana</t>
  </si>
  <si>
    <t>V.1.3</t>
  </si>
  <si>
    <t>PREVENCIÓN TEMPRANA</t>
  </si>
  <si>
    <t xml:space="preserve">Ejes Transversales </t>
  </si>
  <si>
    <t>Participación</t>
  </si>
  <si>
    <t>V.6.1</t>
  </si>
  <si>
    <t>GARANTÍAS PARA LA PARTICIPACIÓN</t>
  </si>
  <si>
    <t>Exclusivo víctimas</t>
  </si>
  <si>
    <t>Derecho a la Educación</t>
  </si>
  <si>
    <t>Fortalecimiento institucional</t>
  </si>
  <si>
    <t>Derecho a la subsistencia mínima</t>
  </si>
  <si>
    <t>Atención</t>
  </si>
  <si>
    <t>Información y Orientación</t>
  </si>
  <si>
    <t>Fortalecimiento Institucional</t>
  </si>
  <si>
    <t>Vida, Integridad, Libertad y Seguridad</t>
  </si>
  <si>
    <t>V.8.1</t>
  </si>
  <si>
    <t>FORTALECIMIENTO INSTITUCIONAL</t>
  </si>
  <si>
    <t>Población Vulnerable</t>
  </si>
  <si>
    <t>Transversal</t>
  </si>
  <si>
    <t>Secretaría Distrital de Integración Social</t>
  </si>
  <si>
    <t>SDIS</t>
  </si>
  <si>
    <t>Seguridad alimentaria</t>
  </si>
  <si>
    <t>Alimentación</t>
  </si>
  <si>
    <t>V.2.8</t>
  </si>
  <si>
    <t>ALIMENTACIÓN</t>
  </si>
  <si>
    <t>Atender anualmente 7.000 personas víctimas del conflicto armado que se encuentren en inseguridad alimentaria a través de apoyos económicos o en especie, para el acceso a los alimentos según los criterios de focalización, priorización e ingreso vigentes.</t>
  </si>
  <si>
    <t>V.2.3.3</t>
  </si>
  <si>
    <t>ALFABETIZACIÓN (EDUCACIÓN PARA JÓVENES Y ADULTOS)</t>
  </si>
  <si>
    <t>Atender anualmente 3.200 personas víctimas del conflicto armado, incluidas en el Registro Único de Víctimas – RUV, a través de actividades para el fomento de la inclusión social e inclusión productiva.</t>
  </si>
  <si>
    <t>Subsistencia mínima</t>
  </si>
  <si>
    <t>V.2.1</t>
  </si>
  <si>
    <t>SUBSISTENCIA MÍNIMA</t>
  </si>
  <si>
    <t>Atender el 100% de personas víctimas del conflicto armado en emergencia social, económica, natural, antrópica y sanitaria identificadas en el marco del Proyecto 7947  "Fortalecimiento de la gestión territorial para la promoción de la gobernanza, inclusión y movilidad social en los territorios urbanos y rurales de Bogotá D.C." en lo que compete a los servicios de la Subdirección para la Identificación, Caracterización e Integración, según demanda.</t>
  </si>
  <si>
    <t xml:space="preserve">Información y orientación </t>
  </si>
  <si>
    <t>V.2.9.1</t>
  </si>
  <si>
    <t>INFORMACIÓN Y ORIENTACIÓN</t>
  </si>
  <si>
    <t xml:space="preserve">Atender el 100% de víctimas del conflicto armado que requieran atención para el restablecimiento de derechos en el marco de la violencia en el contexto familiar, a través de las Comisarias de Familia del Distrito. </t>
  </si>
  <si>
    <t xml:space="preserve">Atender el 100% de niños y niñas víctimas de conflicto armado que se encuentren bajo medida de protección en los Centros Proteger. </t>
  </si>
  <si>
    <t>Orientar y/o sensibilizar al 100% de las víctimas del conflicto armado participantes de las acciones del Plan Distrital de prevención de violencias dirigido a las personas que estén en riesgo, sean o hayan sido víctimas de violencia en el contexto familiar y violencia sexual.</t>
  </si>
  <si>
    <t>Vincular al 100% de personas de los sectores LGBTI víctimas del conflicto armado, sus familias y redes de apoyo, mayores de 14 años, en los servicios sociales de la Subdirección para Asuntos LGBTI.</t>
  </si>
  <si>
    <t>Realizar 1 evento anual con participación de las víctimas del conflicto armado pertenecientes a los sectores LGBTI, en temas relacionados con paz y reconciliación, con el propósito de visibilizar y sensibilizar sobre las afectaciones diferenciales a esta población en el marco del conflicto.</t>
  </si>
  <si>
    <t xml:space="preserve">Atender al 100% de personas con discapacidad víctimas del conflicto armado en los servicios sociales de la Subdirección para la Discapacidad, que cumplan criterios de ingreso según la normatividad vigente. </t>
  </si>
  <si>
    <t>Atender al 100% de personas víctimas del conflicto armado cuidadoras de personas con discapacidad en los servicios de la Subdirección para la Discapacidad, bajo un enfoque diferencial de género y étnico, para contribuir al reconocimiento socioeconómico y redistribución de roles, que cumplan los criterios de ingreso conforme a la normatividad vigente</t>
  </si>
  <si>
    <t xml:space="preserve">Atender anualmente 500 niñas, niños y adolescentes víctimas del conflicto armado en riesgo de trabajo infantil, violencias y posible vulneración de sus derechos de manera flexible con enfoque diferencial y de género.  </t>
  </si>
  <si>
    <t>Atender anualmente 1500 niñas, niños y adolescentes víctimas del conflicto armado a través de los servicios de la subdirección para la infancia, brindando acompañamiento psicosocial desde el arte, la pedagogía y la lúdica, que promueva la resignificación de vivencias y afectaciones en el marco del conflicto armado.</t>
  </si>
  <si>
    <t>COBERTURA</t>
  </si>
  <si>
    <t>Atender anualmente 2100 niñas y niños víctimas de conflicto armado en los servicios de atención a la primera infancia.</t>
  </si>
  <si>
    <t>Realizar anualmente 25 encuentros a nivel local y distrital con niñas, niños y adolescentes víctimas de conflicto armado, que fortalezcan su participación e incidencia en escenarios de toma de decisiones en el marco del acuerdo de paz, la memoria, la convivencia y la reconciliación con enfoque diferencial y de género.</t>
  </si>
  <si>
    <t xml:space="preserve">Vincular al 100% de jóvenes víctimas del conflicto armado a los servicios sociales y estrategias de la Subdirección para la Juventud, con cobertura y atención territorial </t>
  </si>
  <si>
    <t xml:space="preserve">Vincular al 100% de jóvenes víctimas del conflicto armado en la estrategia de oportunidades juveniles, a través de transferencias monetarias condicionadas que cumplan el proceso requerido para su focalización.	</t>
  </si>
  <si>
    <t xml:space="preserve">Atender al 100% de jóvenes víctimas del conflicto armado entre los 14 y 28 años con sanciones no privativas de la libertad o en apoyo al restablecimiento de derechos en la administración de justicia, en los Centros Forjar.		</t>
  </si>
  <si>
    <t>Atender al 100% de ciudadanas y ciudadanos habitantes de calle y en riesgo de estarlo víctimas del conflicto armado mayores de 18 años, que acceden a los servicios asociados al fenómeno de habitabilidad en calle ofertados por la Subdirección para la Adultez.</t>
  </si>
  <si>
    <t>Realizar 10 jornadas anuales de fortalecimiento de capacidades con los/as funcionarios/as de la Subdirección para la Adultez, en enfoque diferencial de víctimas del conflicto armado y rutas de atención institucional dirigidas a la población.</t>
  </si>
  <si>
    <t xml:space="preserve">Atender anualmente 200 personas mayores víctimas del conflicto armado, registradas en el RUV, en transferencias monetarias, aportando en el favorecimiento de su autonomía e independencia. </t>
  </si>
  <si>
    <t>Atender anualmente 1.400 personas mayores víctimas  del conflicto armado en el servicio social de Centros Día, vinculándolos a procesos ocupacionales, desarrollo humano y atención integral. </t>
  </si>
  <si>
    <t>Atender el 100% de personas mayores víctimas del conflicto armado, participantes del Servicio Cuidado Transitorio (día - noche). </t>
  </si>
  <si>
    <t>Atender el 100% de personas mayores víctimas del conflicto armado, participantes del Servicio Comunidad de Cuidado para Personas Mayores. </t>
  </si>
  <si>
    <t>Atender anualmente el 100% de hogares con personas víctimas del conflicto armado de acuerdo con lo reportado por el Registro Único de Víctimas (RUV), las cuales serán identificadas en cada ciclo de pagos de los componentes de Pobreza Extrema, Persona Mayor, Persona con Discapacidad, Primera Infancia y Educación de Ingreso Mínimo Garantizado (IMG) una vez surtan las validaciones correspondientes a cada proceso de dispersión mensual de pagos de IMG.</t>
  </si>
  <si>
    <t>Derecho a la Verdad y a la Paz</t>
  </si>
  <si>
    <t>Toda la población</t>
  </si>
  <si>
    <t>V.3.3.3</t>
  </si>
  <si>
    <t>DIFUSIÓN Y APROPIACIÓN COLECTIVA DE LA VERDAD Y LA MEMORIA</t>
  </si>
  <si>
    <t>Sexo</t>
  </si>
  <si>
    <t>ID PAD</t>
  </si>
  <si>
    <t>Localidad de residencia</t>
  </si>
  <si>
    <t>Hombre</t>
  </si>
  <si>
    <t>Mujer</t>
  </si>
  <si>
    <t>Intersexual</t>
  </si>
  <si>
    <t>Sin información</t>
  </si>
  <si>
    <t>Total</t>
  </si>
  <si>
    <t>Usaquén</t>
  </si>
  <si>
    <t>Chapinero</t>
  </si>
  <si>
    <t>Santa Fe</t>
  </si>
  <si>
    <t>San Cristóbal</t>
  </si>
  <si>
    <t>Usme</t>
  </si>
  <si>
    <t>Tunjuelito</t>
  </si>
  <si>
    <t>Bosa</t>
  </si>
  <si>
    <t>Kennedy</t>
  </si>
  <si>
    <t>Fontibón</t>
  </si>
  <si>
    <t>Engativá</t>
  </si>
  <si>
    <t>Suba</t>
  </si>
  <si>
    <t>Barrios Unidos</t>
  </si>
  <si>
    <t>Teusaquillo</t>
  </si>
  <si>
    <t>Los Mártires</t>
  </si>
  <si>
    <t>Antonio Nariño</t>
  </si>
  <si>
    <t>Puente Aranda</t>
  </si>
  <si>
    <t>Candelaria</t>
  </si>
  <si>
    <t>Rafael Uribe</t>
  </si>
  <si>
    <t>Ciudad Bolívar</t>
  </si>
  <si>
    <t>Sumapaz</t>
  </si>
  <si>
    <t>No aplica</t>
  </si>
  <si>
    <t xml:space="preserve">Hecho Victmazante </t>
  </si>
  <si>
    <t xml:space="preserve">Discapacidad </t>
  </si>
  <si>
    <t>Pertenencia étnica y/o campesina</t>
  </si>
  <si>
    <t xml:space="preserve">Orientación sexual </t>
  </si>
  <si>
    <t xml:space="preserve">Identidad de género </t>
  </si>
  <si>
    <t>Desplazados</t>
  </si>
  <si>
    <t>Otros hechos victimizantes</t>
  </si>
  <si>
    <t>Con discapacidad</t>
  </si>
  <si>
    <t>Sin discapacidad</t>
  </si>
  <si>
    <t>Indigena</t>
  </si>
  <si>
    <t>Negro(a) o Afrocolombiano(a)</t>
  </si>
  <si>
    <t>Raizal del Archipielago de San Andres y Providencia</t>
  </si>
  <si>
    <t>Palenquero</t>
  </si>
  <si>
    <t>Gitano(a) ROM</t>
  </si>
  <si>
    <t>Campesino/a</t>
  </si>
  <si>
    <t>Ninguno</t>
  </si>
  <si>
    <t>Otros</t>
  </si>
  <si>
    <t>Heterosexual</t>
  </si>
  <si>
    <t>Bisexual</t>
  </si>
  <si>
    <t xml:space="preserve">Lesbiana </t>
  </si>
  <si>
    <t>Gay</t>
  </si>
  <si>
    <t>Femenino</t>
  </si>
  <si>
    <t>Masculino</t>
  </si>
  <si>
    <t>Transgenerista</t>
  </si>
  <si>
    <t>Primera infancia (0-5 años)</t>
  </si>
  <si>
    <t>Infancia (6 a 12 años)</t>
  </si>
  <si>
    <t>Adolesencia (13 a 17 años)</t>
  </si>
  <si>
    <t>Juventud (18 a 28 años)</t>
  </si>
  <si>
    <t>Adultez (29 a 59 años)</t>
  </si>
  <si>
    <t>Adulto mayor (60 o más años)</t>
  </si>
  <si>
    <t>Sin Información</t>
  </si>
  <si>
    <t>-</t>
  </si>
  <si>
    <r>
      <rPr>
        <b/>
        <sz val="10"/>
        <color rgb="FF000000"/>
        <rFont val="Arial Narrow"/>
        <family val="2"/>
      </rPr>
      <t>Beneficiarios atendidos de manera acumulada:</t>
    </r>
    <r>
      <rPr>
        <sz val="10"/>
        <color rgb="FF000000"/>
        <rFont val="Arial Narrow"/>
        <family val="2"/>
      </rPr>
      <t xml:space="preserve"> 526 víctimas únicas atendidas 
</t>
    </r>
    <r>
      <rPr>
        <b/>
        <sz val="10"/>
        <color rgb="FF000000"/>
        <rFont val="Arial Narrow"/>
        <family val="2"/>
      </rPr>
      <t>Primer trimestre:</t>
    </r>
    <r>
      <rPr>
        <sz val="10"/>
        <color rgb="FF000000"/>
        <rFont val="Arial Narrow"/>
        <family val="2"/>
      </rPr>
      <t xml:space="preserve"> 526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Durante el primer trimestre de la vigencia 2026 (1 de enero a 31 de marzo) se han atendido a personas únicas víctimas del conflicto armado, a través de los servicios de la Subdirección de Identificación, Caracterización e Integración (SUBICI) de la siguiente manera:
Emergencia Social:
496 personas únicas víctimas del conflicto armado en el servicio de “Atención y asistencia a hogares o personas en emergencia social” vigente en la versión 19 del Portafolio de Servicios, Modalidades, Estrategias y Transferencias Monetarias de la SDIS, el cual, tiene como objetivo, brindar atención y asistencia oportuna e inmediata a la población identificada en emergencia social, por una situación derivada de su condición individual o familiar, o producto de un desastre o un fenómeno adverso que afecten al individuo, al hogar, a un colectivo particular o a un grupo en situación de vulnerabilidad. Para este periodo, en el caso de las personas víctima del conflicto armado, se realizó atención a demanda del servicio en las siguientes modalidades:
•	392 personas víctimas del conflicto armado por modalidad/beneficio bono canjeable por alimentos.
•	34 personas víctimas del conflicto armado por modalidad/beneficio alojamiento transitorio.
•	3 personas víctimas del conflicto armado por modalidad/beneficio auxilio funerario.
•	24 personas víctimas del conflicto armado por modalidad/beneficio pasajes terrestres.
•	70 personas víctimas del conflicto armado por modalidad/beneficio con suministros de ayuda humanitaria.
Gestión del Riesgo:
Para el caso del servicio Gestión de Riesgo se atendió en el periodo a 31 personas víctimas del conflicto armado en las siguientes modalidades:
23 personas víctimas del conflicto armado por modalidad/beneficio EDRAN SOCIAL Evaluación de daños, Riesgo asociado y Análisis de necesidades en el ámbito social.
8 personas víctimas del conflicto armado por modalidad/beneficio entrega masiva de ayuda humanitaria de una sola clase.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</si>
  <si>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Beneficiarios atendidos de manera acumulada:</t>
    </r>
    <r>
      <rPr>
        <sz val="10"/>
        <color rgb="FF000000"/>
        <rFont val="Arial Narrow"/>
        <family val="2"/>
      </rPr>
      <t xml:space="preserve"> 2.537 víctimas únicas atendidas
</t>
    </r>
    <r>
      <rPr>
        <b/>
        <sz val="10"/>
        <color rgb="FF000000"/>
        <rFont val="Arial Narrow"/>
        <family val="2"/>
      </rPr>
      <t>Primer trimestre:</t>
    </r>
    <r>
      <rPr>
        <sz val="10"/>
        <color rgb="FF000000"/>
        <rFont val="Arial Narrow"/>
        <family val="2"/>
      </rPr>
      <t xml:space="preserve"> 2.537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Para el primer trimestre de 2026 se han atendido 2.537 personas víctimas que acudieron a las Comisarías de Familia de Bogotá en asuntos de su competencia. Es importante precisar que este servicio se encuentran en línea de justicia, siendo un servicio universal y sin requerir el cumplimiento de criterios de ingreso, permanencia o egreso al mismo, las atenciones se realizan de acuerdo con la demanda de la población.
</t>
    </r>
    <r>
      <rPr>
        <b/>
        <sz val="10"/>
        <color rgb="FF000000"/>
        <rFont val="Arial Narrow"/>
        <family val="2"/>
      </rPr>
      <t>Cuellos de botella:</t>
    </r>
    <r>
      <rPr>
        <sz val="10"/>
        <color rgb="FF000000"/>
        <rFont val="Arial Narrow"/>
        <family val="2"/>
      </rPr>
      <t xml:space="preserve"> Ninguna</t>
    </r>
  </si>
  <si>
    <r>
      <rPr>
        <b/>
        <sz val="10"/>
        <color rgb="FF000000"/>
        <rFont val="Arial Narrow"/>
        <family val="2"/>
      </rPr>
      <t>Beneficiarios atendidos de manera acumulada:</t>
    </r>
    <r>
      <rPr>
        <sz val="10"/>
        <color rgb="FF000000"/>
        <rFont val="Arial Narrow"/>
        <family val="2"/>
      </rPr>
      <t xml:space="preserve"> 137 víctimas únicas atendidas</t>
    </r>
    <r>
      <rPr>
        <sz val="10"/>
        <color rgb="FF000000"/>
        <rFont val="Arial Narrow"/>
        <family val="2"/>
      </rPr>
      <t xml:space="preserve">
</t>
    </r>
    <r>
      <rPr>
        <b/>
        <sz val="10"/>
        <color rgb="FF000000"/>
        <rFont val="Arial Narrow"/>
        <family val="2"/>
      </rPr>
      <t>Primer trimestre:</t>
    </r>
    <r>
      <rPr>
        <sz val="10"/>
        <color rgb="FF000000"/>
        <rFont val="Arial Narrow"/>
        <family val="2"/>
      </rPr>
      <t xml:space="preserve"> 137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El servicio de Centros Proteger ha atendido integralmente a demanda a los niños y niñas víctimas del conflicto armado remitidos por autoridad competente (Comisario o Defensor de Familia) en proceso administrativo de restablecimiento de derechos (PARD) con medida de ubicación institucional. La atención integral de los niños y niñas con medida de ubicación institucional en los Centros Proteger se desarrolla en el marco del modelo de atención integral con enfoque diferencial con planes de acción de cada caso desde los equipos interdisciplinarios, en las áreas de pedagogía, psicopedagogía, terapia ocupacional, fonoaudiología, nutrición, medicina, enfermería, psicología y Trabajo social, que permita garantizar el derecho de los niños y niñas a permanecer con su familia y de esta manera evitar la pérdida del cuidado parental y constituirse en espacios de protección, en el marco del interés superior y la prevalencia de los derechos de niños y niñas
</t>
    </r>
    <r>
      <rPr>
        <b/>
        <sz val="10"/>
        <color rgb="FF000000"/>
        <rFont val="Arial Narrow"/>
        <family val="2"/>
      </rPr>
      <t>Cuellos de botella:</t>
    </r>
    <r>
      <rPr>
        <sz val="10"/>
        <color rgb="FF000000"/>
        <rFont val="Arial Narrow"/>
        <family val="2"/>
      </rPr>
      <t xml:space="preserve"> Ninguna</t>
    </r>
  </si>
  <si>
    <r>
      <rPr>
        <b/>
        <sz val="10"/>
        <color rgb="FF000000"/>
        <rFont val="Arial Narrow"/>
        <family val="2"/>
      </rPr>
      <t>Beneficiarios atendidos de manera acumulada:</t>
    </r>
    <r>
      <rPr>
        <sz val="10"/>
        <color rgb="FF000000"/>
        <rFont val="Arial Narrow"/>
        <family val="2"/>
      </rPr>
      <t xml:space="preserve"> 69 víctimas únicas atendidas 
</t>
    </r>
    <r>
      <rPr>
        <b/>
        <sz val="10"/>
        <color rgb="FF000000"/>
        <rFont val="Arial Narrow"/>
        <family val="2"/>
      </rPr>
      <t>Primer trimestre:</t>
    </r>
    <r>
      <rPr>
        <sz val="10"/>
        <color rgb="FF000000"/>
        <rFont val="Arial Narrow"/>
        <family val="2"/>
      </rPr>
      <t xml:space="preserve"> 69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desde la estrategia de prevención de violencias Entornos Protectores, Territorios Seguros, Inclusivos y Diversos, que se implementa por medio de siete módulos relacionados con las temáticas de Familias democráticas, Derechos Humanos, Habilidades para la vida con énfasis en prevención de consumo SPA como un factor asociado a violencia intrafamiliar,  contenidos de género, Masculinidades corresponsables no violentas, comprensión de las violencias, rutas y competencias institucionales para atención y protección de las víctimas, se orientaron y sensibilizaron 69 personas víctimas del conflicto armado, quienes de manera voluntaria y por acercamiento territorial acceden a los servicios. 
</t>
    </r>
    <r>
      <rPr>
        <b/>
        <sz val="10"/>
        <color rgb="FF000000"/>
        <rFont val="Arial Narrow"/>
        <family val="2"/>
      </rPr>
      <t>Cuellos de botella:</t>
    </r>
    <r>
      <rPr>
        <sz val="10"/>
        <color rgb="FF000000"/>
        <rFont val="Arial Narrow"/>
        <family val="2"/>
      </rPr>
      <t xml:space="preserve"> Ninguna</t>
    </r>
  </si>
  <si>
    <r>
      <rPr>
        <b/>
        <sz val="10"/>
        <color rgb="FF000000"/>
        <rFont val="Arial Narrow"/>
        <family val="2"/>
      </rPr>
      <t>Beneficiarios atendidos de manera acumulada:</t>
    </r>
    <r>
      <rPr>
        <sz val="10"/>
        <color rgb="FF000000"/>
        <rFont val="Arial Narrow"/>
        <family val="2"/>
      </rPr>
      <t xml:space="preserve"> 208 personas únicas víctimas atendidas 
</t>
    </r>
    <r>
      <rPr>
        <b/>
        <sz val="10"/>
        <color rgb="FF000000"/>
        <rFont val="Arial Narrow"/>
        <family val="2"/>
      </rPr>
      <t>Primer trimestre:</t>
    </r>
    <r>
      <rPr>
        <sz val="10"/>
        <color rgb="FF000000"/>
        <rFont val="Arial Narrow"/>
        <family val="2"/>
      </rPr>
      <t xml:space="preserve"> 208 personas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Durante el periodo del 01 de enero al 31 de marzo de la vigencia 2026, se vincularon  208  personas únicas víctimas del conflicto armado de los sectores LGBTI en los servicios sociales de las subdirección para Asuntos LGBTI desagregados de la siguiente manera:
1. Casas LGBTI: 202 personas víctimas
1.1 FORTALECIMIENTO DE CAPACIDADES PSICOSOCIALES:   26 víctimas
Acompañamiento y orientación por parte de psicólogos y trabajadores sociales para la población LGBTI, con el fin de mitigar los impactos psicosociales derivados de discriminación, exclusión y/o violencia.
1.2 REDES DIVERSAS DE APRENDIZAJE:  168 víctimas
Actividades grupales diseñadas para facilitar el acceso de la población LGBTI a servicios institucionales y promover el ejercicio efectivo de sus derechos en distintos ámbitos sociales.
1.3 REAFÍRMATE: EL CHUCHÚ DE LA CÉDULA BMT: 7 víctimas
Brindar orientación jurídica y pago de los trámites para cambiar el nombre, sexo y/o cupo numérico en el documento de identificación de personas trans y no binarias.
1.4 LINEA DIVERSA BMT: 15 víctimas
Acompañamiento telefónico con información y orientación sobre servicios, atención en crisis,  rutas de atención, mitos y creencias frente a la diversidad 
2. Servicio Unidad contra la Discriminación: 16 personas víctimas
Orientación socio-jurídica a personas víctimas de los sectores sociales LGBTI:  Asesoría legal inicial y seguimiento a personas LGBTI que han sufrido discriminación o vulneración de sus derechos, brindada por la Unidad contra la Discriminación para garantizar acceso a la justicia.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</si>
  <si>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Beneficiarios atendidos de manera acumulada:</t>
    </r>
    <r>
      <rPr>
        <sz val="10"/>
        <color rgb="FF000000"/>
        <rFont val="Arial Narrow"/>
        <family val="2"/>
      </rPr>
      <t xml:space="preserve"> </t>
    </r>
    <r>
      <rPr>
        <b/>
        <sz val="10"/>
        <color rgb="FF000000"/>
        <rFont val="Arial Narrow"/>
        <family val="2"/>
      </rPr>
      <t xml:space="preserve">23 víctimas únicas atendidas </t>
    </r>
    <r>
      <rPr>
        <sz val="10"/>
        <color rgb="FF000000"/>
        <rFont val="Arial Narrow"/>
        <family val="2"/>
      </rPr>
      <t xml:space="preserve">
</t>
    </r>
    <r>
      <rPr>
        <b/>
        <sz val="10"/>
        <color rgb="FF000000"/>
        <rFont val="Arial Narrow"/>
        <family val="2"/>
      </rPr>
      <t>Primer trimestre:</t>
    </r>
    <r>
      <rPr>
        <sz val="10"/>
        <color rgb="FF000000"/>
        <rFont val="Arial Narrow"/>
        <family val="2"/>
      </rPr>
      <t xml:space="preserve"> 23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Durante el periodo comprendido entre el 1 de enero al 31 de marzo de 2026, a través del Centro Distrital de Referenciación y Apoyo Integral para la Inclusión Social - CADIS+ (modalidad de personas cuidadoras), brindó atención a 23 personas cuidadoras de personas con discapacidad víctimas del conflicto armado en cumplimiento de una meta a demanda, es decir, en respuesta directa a las solicitudes recibidas para acceso a los servicios sociales. Esta atención consistió en una estrategia integral de formación orientada al fortalecimiento de competencias y habilidades para el emprendimiento y la empleabilidad, así como al reconocimiento y la dignificación del rol de las personas cuidadoras, complementada con procesos de orientación, referenciación y enrutamiento a la oferta institucional disponible
El avance de esta vigencia es la descentralización de la oferta, logrando que la inclusión laboral y el emprendimiento no dependan de una sede física central, sino que se articulen directamente en las localidades y en los hogares, especialmente para la población víctima.
</t>
    </r>
    <r>
      <rPr>
        <b/>
        <sz val="10"/>
        <color rgb="FF000000"/>
        <rFont val="Arial Narrow"/>
        <family val="2"/>
      </rPr>
      <t>Cuellos de botella:</t>
    </r>
    <r>
      <rPr>
        <sz val="10"/>
        <color rgb="FF000000"/>
        <rFont val="Arial Narrow"/>
        <family val="2"/>
      </rPr>
      <t xml:space="preserve"> </t>
    </r>
  </si>
  <si>
    <r>
      <rPr>
        <b/>
        <sz val="10"/>
        <color rgb="FF000000"/>
        <rFont val="Arial Narrow"/>
        <family val="2"/>
      </rPr>
      <t>Beneficiarios atendidos de manera acumulada:</t>
    </r>
    <r>
      <rPr>
        <sz val="10"/>
        <color rgb="FF000000"/>
        <rFont val="Arial Narrow"/>
        <family val="2"/>
      </rPr>
      <t xml:space="preserve"> 664 víctimas únicas atendidas 
</t>
    </r>
    <r>
      <rPr>
        <b/>
        <sz val="10"/>
        <color rgb="FF000000"/>
        <rFont val="Arial Narrow"/>
        <family val="2"/>
      </rPr>
      <t>Primer trimestre:</t>
    </r>
    <r>
      <rPr>
        <sz val="10"/>
        <color rgb="FF000000"/>
        <rFont val="Arial Narrow"/>
        <family val="2"/>
      </rPr>
      <t xml:space="preserve"> 664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Durante el primer trimestre de 2026 se atendieron 664 jóvenes víctimas del conflicto armado vinculados a los servicios sociales y estrategias de la Subdirección para la Juventud a través del servicio Casas de Juventud. Desde un enfoque territorial y de derechos, estos espacios impulsan procesos colectivos para el fortalecimiento de capacidades y herramientas para el proyecto de vida, a través de 4 ejes de intervención: (i) bienestar; (ii) incidencia, participación y liderazgo juvenil; (iii) cultura, creatividad y recreación; (iv) inclusión productiva. Estas líneas buscan fortalecer la identidad, la autonomía y el liderazgo juvenil.
</t>
    </r>
    <r>
      <rPr>
        <b/>
        <sz val="10"/>
        <color rgb="FF000000"/>
        <rFont val="Arial Narrow"/>
        <family val="2"/>
      </rPr>
      <t>Cuellos de botella:</t>
    </r>
    <r>
      <rPr>
        <sz val="10"/>
        <color rgb="FF000000"/>
        <rFont val="Arial Narrow"/>
        <family val="2"/>
      </rPr>
      <t xml:space="preserve"> No aplica</t>
    </r>
  </si>
  <si>
    <r>
      <rPr>
        <b/>
        <sz val="10"/>
        <color rgb="FF000000"/>
        <rFont val="Arial Narrow"/>
        <family val="2"/>
      </rPr>
      <t>Beneficiarios atendidos de manera acumulada:</t>
    </r>
    <r>
      <rPr>
        <sz val="10"/>
        <color rgb="FF000000"/>
        <rFont val="Arial Narrow"/>
        <family val="2"/>
      </rPr>
      <t xml:space="preserve"> 16 víctimas únicas atendidas
</t>
    </r>
    <r>
      <rPr>
        <b/>
        <sz val="10"/>
        <color rgb="FF000000"/>
        <rFont val="Arial Narrow"/>
        <family val="2"/>
      </rPr>
      <t>Primer trimestre:</t>
    </r>
    <r>
      <rPr>
        <sz val="10"/>
        <color rgb="FF000000"/>
        <rFont val="Arial Narrow"/>
        <family val="2"/>
      </rPr>
      <t xml:space="preserve"> 16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 xml:space="preserve">Principales avances del producto: </t>
    </r>
    <r>
      <rPr>
        <sz val="10"/>
        <color rgb="FF000000"/>
        <rFont val="Arial Narrow"/>
        <family val="2"/>
      </rPr>
      <t xml:space="preserve">Durante el primer trimestre de 20265 se atendieron 16 Jóvenes víctimas del conflicto armado vinculados a la estrategia de oportunidades juveniles.  En aras de cerrar las brechas de desigualdad y promover la inclusión socioeconómica, la estrategia vincula a jóvenes víctimas del conflicto armado mediante transferencias monetarias condicionadas a ciclos de formación educativa. Esta iniciativa promueve procesos sostenidos de inclusión social y económica, facilitando oportunidades de educación y formación para el trabajo, junto con estrategias de acompañamiento psicosocial. 
</t>
    </r>
    <r>
      <rPr>
        <b/>
        <sz val="10"/>
        <color rgb="FF000000"/>
        <rFont val="Arial Narrow"/>
        <family val="2"/>
      </rPr>
      <t>Cuellos de botella:</t>
    </r>
    <r>
      <rPr>
        <sz val="10"/>
        <color rgb="FF000000"/>
        <rFont val="Arial Narrow"/>
        <family val="2"/>
      </rPr>
      <t xml:space="preserve"> </t>
    </r>
  </si>
  <si>
    <r>
      <rPr>
        <b/>
        <sz val="10"/>
        <color rgb="FF000000"/>
        <rFont val="Arial Narrow"/>
        <family val="2"/>
      </rPr>
      <t>Beneficiarios atendidos de manera acumulada:</t>
    </r>
    <r>
      <rPr>
        <sz val="10"/>
        <color rgb="FF000000"/>
        <rFont val="Arial Narrow"/>
        <family val="2"/>
      </rPr>
      <t xml:space="preserve"> 38 víctimas únicas atendidas 
</t>
    </r>
    <r>
      <rPr>
        <b/>
        <sz val="10"/>
        <color rgb="FF000000"/>
        <rFont val="Arial Narrow"/>
        <family val="2"/>
      </rPr>
      <t>Primer trimestre:</t>
    </r>
    <r>
      <rPr>
        <sz val="10"/>
        <color rgb="FF000000"/>
        <rFont val="Arial Narrow"/>
        <family val="2"/>
      </rPr>
      <t xml:space="preserve"> 38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Durante el primer trimestre de 2026 se atendieron 38 jóvenes víctimas del conflicto armado entre los 14 y 28 años con sanciones no privativas de la libertad o en apoyo al restablecimiento de derechos en la administración de justicia atendidos por los Centros Forjar. Este servicio ofrece un acompañamiento pedagógico y restaurativo orientados al fortalecimiento de vínculos sociales para la construcción de proyecto de vida, la reparación simbólica y la inclusión, mediante el reconocimiento de su rol como sujetos activos en la transformación de sus entornos.
</t>
    </r>
    <r>
      <rPr>
        <b/>
        <sz val="10"/>
        <color rgb="FF000000"/>
        <rFont val="Arial Narrow"/>
        <family val="2"/>
      </rPr>
      <t>Cuellos de botella:</t>
    </r>
    <r>
      <rPr>
        <sz val="10"/>
        <color rgb="FF000000"/>
        <rFont val="Arial Narrow"/>
        <family val="2"/>
      </rPr>
      <t xml:space="preserve"> </t>
    </r>
  </si>
  <si>
    <r>
      <rPr>
        <b/>
        <sz val="10"/>
        <color rgb="FF000000"/>
        <rFont val="Arial Narrow"/>
        <family val="2"/>
      </rPr>
      <t>Beneficiarios atendidos de manera acumulada:</t>
    </r>
    <r>
      <rPr>
        <sz val="10"/>
        <color rgb="FF000000"/>
        <rFont val="Arial Narrow"/>
        <family val="2"/>
      </rPr>
      <t xml:space="preserve"> 470 víctimas únicas atendidas 
</t>
    </r>
    <r>
      <rPr>
        <b/>
        <sz val="10"/>
        <color rgb="FF000000"/>
        <rFont val="Arial Narrow"/>
        <family val="2"/>
      </rPr>
      <t>Primer trimestre:</t>
    </r>
    <r>
      <rPr>
        <sz val="10"/>
        <color rgb="FF000000"/>
        <rFont val="Arial Narrow"/>
        <family val="2"/>
      </rPr>
      <t xml:space="preserve"> 470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 xml:space="preserve">Principales avances del producto: </t>
    </r>
    <r>
      <rPr>
        <sz val="10"/>
        <color rgb="FF000000"/>
        <rFont val="Arial Narrow"/>
        <family val="2"/>
      </rPr>
      <t>Durante el primer trimestre de la vigencia 2026, se registró la atención de 470 personas víctimas únicas en situación de habitabilidad en calle o en riesgo de estarlo, en el marco de los servicios sociales ofertados por el Proyecto 7948, se orientó la intervención bajo un enfoque diferencial y de garantía de derechos.
En este contexto, reconociendo el conflicto armado como un factor estructural asociado a la habitabilidad en calle, la atención se centró en la implementación de acciones integrales y articuladas orientadas a la mitigación de riesgos y la reducción de daños, así como al restablecimiento de derechos y la mejora progresiva de las condiciones de vida de la población atendida.</t>
    </r>
    <r>
      <rPr>
        <b/>
        <sz val="10"/>
        <color rgb="FF000000"/>
        <rFont val="Arial Narrow"/>
        <family val="2"/>
      </rPr>
      <t xml:space="preserve">
Cuellos de botella: Ninguno</t>
    </r>
    <r>
      <rPr>
        <sz val="10"/>
        <color rgb="FF000000"/>
        <rFont val="Arial Narrow"/>
        <family val="2"/>
      </rPr>
      <t xml:space="preserve"> </t>
    </r>
  </si>
  <si>
    <r>
      <rPr>
        <b/>
        <sz val="10"/>
        <color rgb="FF000000"/>
        <rFont val="Arial Narrow"/>
        <family val="2"/>
      </rPr>
      <t>Primer trimestre:</t>
    </r>
    <r>
      <rPr>
        <sz val="10"/>
        <color rgb="FF000000"/>
        <rFont val="Arial Narrow"/>
        <family val="2"/>
      </rPr>
      <t xml:space="preserve"> 3 jornadas de fortalecimiento de capacidades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En el primer trimestre de 2026 se llevaron a cabo tres (3) jornadas de cualificación en el marco del Proyecto 7948, con la participación de 58 servidores públicos de la Subdirección para la Adultez. Las sesiones se realizaron el 5 de marzo de 2026 en el CDC María Goretti, el 20 de marzo en el Hogar de Paso Los Mártires y el 30 de marzo en el Hogar de Paso Bakatá – Estrategia CIPREIA. Para un total de 59 personas cualificadas
Estas jornadas tuvieron como propósito fortalecer las capacidades técnicas e institucionales del equipo operativo, mediante la incorporación de herramientas metodológicas y enfoques diferenciales que promueven una atención integral, digna y centrada en los derechos humanos de las personas en situación de habitabilidad en calle y de aquellas en riesgo, víctimas del conflicto armado.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</si>
  <si>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Beneficiarios atendidos de manera acumulada:</t>
    </r>
    <r>
      <rPr>
        <sz val="10"/>
        <color rgb="FF000000"/>
        <rFont val="Arial Narrow"/>
        <family val="2"/>
      </rPr>
      <t xml:space="preserve"> 907 víctimas únicas atendidas 
</t>
    </r>
    <r>
      <rPr>
        <b/>
        <sz val="10"/>
        <color rgb="FF000000"/>
        <rFont val="Arial Narrow"/>
        <family val="2"/>
      </rPr>
      <t>Primer trimestre:</t>
    </r>
    <r>
      <rPr>
        <sz val="10"/>
        <color rgb="FF000000"/>
        <rFont val="Arial Narrow"/>
        <family val="2"/>
      </rPr>
      <t xml:space="preserve"> 907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Durante el primer trimestre del año 2026, se atendieron a (907) personas mayores víctimas del conflicto armado en Colombia, en función de contribuir al fortalecimiento o reconstrucción de los proyectos de vida de estas personas mayores para garantizar condiciones mínimas de subsistencia y dignidad humana, en relación con reducir la pobreza y vulnerabilidad social de estas personas, mediante transferencias monetarias que aportar en el favorecimiento de su autonomía, independencia y dignidad humana.
Debido a que el DPS incrementó la cobertura a finales de diciembre de 2025 y comienzos de 2026, la cobertura en la SDIS aumentó para el servicio social de apoyos económicos para persona mayor, por lo cual se atendió un número mayor de personas por encima de lo estimado, con transferías monetarias tipo D. 
Por otro lado, la SDIS brindó apoyo técnico al DPS en la focalización y dispersión de los apoyos económicos diferenciados del Programa Colombia Mayor a 2.669 personas mayores víctimas del conflicto armado.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</si>
  <si>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Beneficiarios atendidos de manera acumulada:</t>
    </r>
    <r>
      <rPr>
        <sz val="10"/>
        <color rgb="FF000000"/>
        <rFont val="Arial Narrow"/>
        <family val="2"/>
      </rPr>
      <t xml:space="preserve"> 796 víctimas únicas atendidas 
</t>
    </r>
    <r>
      <rPr>
        <b/>
        <sz val="10"/>
        <color rgb="FF000000"/>
        <rFont val="Arial Narrow"/>
        <family val="2"/>
      </rPr>
      <t>Primer trimestre:</t>
    </r>
    <r>
      <rPr>
        <sz val="10"/>
        <color rgb="FF000000"/>
        <rFont val="Arial Narrow"/>
        <family val="2"/>
      </rPr>
      <t xml:space="preserve"> 796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En el marco del servicio social Centro Día se brindó atención integral e interdisciplinaria a las personas mayores victimas de conflicto armado, quienes han participado en las diferentes unidades operativas en los procesos ocupacionales y de desarrollo humano, en los que tienen una participación activa, ejerciendo sus de derechos y fortaleciendo sus capacidades humanas para enfrentar sus realidades. 
Participaron (796) personas mayores víctimas del conflicto en las diferentes modalidades y estrategias del servicio social:
Casas de la sabiduría (666), 
centro día al barrio (85),
redes del cuidado comunitario (22), 
centro día a tu casa (25) 
paquetes alimentarios. (22)
Con las personas mayores víctimas del conflicto se trabajaron temáticas: los derechos de las personas víctimas del conflicto armado, reconocimiento de las afectaciones del conflicto armado, ejercicios de memoria histórica y la organización y planeación de articulación del Día Nacional de la Memoria y Solidaridad con las Víctimas del Conflicto Armado. 
Con las diferentes acciones se contribuye al proyecto de vida de las personas mayores víctimas del conflicto armado y se fortalecen sus redes de apoyo y  su dignificación, a partir de compartir con otras personas sus trayectorias y experiencias de vida con las que se enriquecen mutuamente, mediante espacios pedagógicos, culturales y lúdico recreativos.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</si>
  <si>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Beneficiarios atendidos de manera acumulada:</t>
    </r>
    <r>
      <rPr>
        <sz val="10"/>
        <color rgb="FF000000"/>
        <rFont val="Arial Narrow"/>
        <family val="2"/>
      </rPr>
      <t xml:space="preserve"> 91 víctimas únicas atendidas 
</t>
    </r>
    <r>
      <rPr>
        <b/>
        <sz val="10"/>
        <color rgb="FF000000"/>
        <rFont val="Arial Narrow"/>
        <family val="2"/>
      </rPr>
      <t>Primer trimestre:</t>
    </r>
    <r>
      <rPr>
        <sz val="10"/>
        <color rgb="FF000000"/>
        <rFont val="Arial Narrow"/>
        <family val="2"/>
      </rPr>
      <t xml:space="preserve"> 91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El Servicio Social Cuidado Transitorio Día – Noche fueron atendidas  en el primer trimestre de 2026  91 personas mayores víctimas del conflicto armado con actividades que fomentaron el autocuidado y mantenimiento de capacidades para los proyectos de vida de estas personas mayores de (60) años, en adelante que se encuentran en riesgo o situación de habitabilidad en calle, mediante acciones ocupacionales y de desarrollo humano transitorias en jornada diurna o nocturna, que permitieron promover el restablecimiento de derechos, la transformación de imaginarios y prácticas adversas a la vejez, para la dignidad humana y el envejecimiento activo.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</si>
  <si>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 xml:space="preserve">Beneficiarios atendidos de manera acumulada:  </t>
    </r>
    <r>
      <rPr>
        <sz val="10"/>
        <color rgb="FF000000"/>
        <rFont val="Arial Narrow"/>
        <family val="2"/>
      </rPr>
      <t xml:space="preserve">37.287 hogares con personas víctimas del conflicto armado: 83.813 personas víctimas únicas atendidas.
</t>
    </r>
    <r>
      <rPr>
        <b/>
        <sz val="10"/>
        <color rgb="FF000000"/>
        <rFont val="Arial Narrow"/>
        <family val="2"/>
      </rPr>
      <t xml:space="preserve">
Primer trimestre:</t>
    </r>
    <r>
      <rPr>
        <sz val="10"/>
        <color rgb="FF000000"/>
        <rFont val="Arial Narrow"/>
        <family val="2"/>
      </rPr>
      <t xml:space="preserve"> Durante el periodo enero–marzo de 202, fueron atendidos 37.287 hogares con personas víctimas del conflicto armado, identificados a partir de los cruces mensuales con el Registro Único de Víctimas (RUV) y las validaciones operativas de la Estrategia de Ingreso Mínimo Garantizado (IMG). Estos hogares agrupan 83.813 personas víctimas únicas atendidas, quienes accedieron a transferencias monetarias conforme a los criterios de focalización y elegibilidad vigentes.
</t>
    </r>
    <r>
      <rPr>
        <b/>
        <sz val="10"/>
        <color rgb="FF000000"/>
        <rFont val="Arial Narrow"/>
        <family val="2"/>
      </rPr>
      <t>Segundo trimestre:</t>
    </r>
    <r>
      <rPr>
        <sz val="10"/>
        <color rgb="FF000000"/>
        <rFont val="Arial Narrow"/>
        <family val="2"/>
      </rPr>
      <t xml:space="preserve"> 
</t>
    </r>
    <r>
      <rPr>
        <b/>
        <sz val="10"/>
        <color rgb="FF000000"/>
        <rFont val="Arial Narrow"/>
        <family val="2"/>
      </rPr>
      <t xml:space="preserve">Tercer Trimestre: </t>
    </r>
    <r>
      <rPr>
        <sz val="10"/>
        <color rgb="FF000000"/>
        <rFont val="Arial Narrow"/>
        <family val="2"/>
      </rPr>
      <t xml:space="preserve">
</t>
    </r>
    <r>
      <rPr>
        <b/>
        <sz val="10"/>
        <color rgb="FF000000"/>
        <rFont val="Arial Narrow"/>
        <family val="2"/>
      </rPr>
      <t xml:space="preserve">Cuarto Trimestre: </t>
    </r>
    <r>
      <rPr>
        <sz val="10"/>
        <color rgb="FF000000"/>
        <rFont val="Arial Narrow"/>
        <family val="2"/>
      </rPr>
      <t xml:space="preserve">
</t>
    </r>
    <r>
      <rPr>
        <b/>
        <sz val="10"/>
        <color rgb="FF000000"/>
        <rFont val="Arial Narrow"/>
        <family val="2"/>
      </rPr>
      <t xml:space="preserve">Principales avances del producto: </t>
    </r>
    <r>
      <rPr>
        <sz val="10"/>
        <color rgb="FF000000"/>
        <rFont val="Arial Narrow"/>
        <family val="2"/>
      </rPr>
      <t xml:space="preserve">La atención a los hogares con personas víctimas se efectuó a través de los componentes de Pobreza Extrema, Persona Mayor, Persona con Discapacidad, Primera Infancia y Educación, con una ejecución acumulada de $11.120.013.500 durante el trimestre. El componente de Pobreza Extrema concentró el mayor volumen de recursos transferidos, seguido por Persona Mayor y Educación Condicionada. 
En términos operativos, la identificación y atención de los hogares se soportó en la Base Maestra del Ingreso Mínimo Garantizado, consolidada por la Secretaría Distrital de Planeación, la cual integra información del Sisbén, el Registro Social de Hogares, listados censales distritales y otros registros administrativos.
Los resultados del trimestre garantizan la atención oportuna de los hogares con personas víctimas del conflicto armado a través de transferencias monetarias del IMG. La información reportada constituye un insumo para el seguimiento continuo de la meta y para el ajuste de los procesos de focalización y dispersión en los ciclos mensuales restantes de la vigencia 2026.
</t>
    </r>
    <r>
      <rPr>
        <b/>
        <sz val="10"/>
        <color rgb="FF000000"/>
        <rFont val="Arial Narrow"/>
        <family val="2"/>
      </rPr>
      <t xml:space="preserve">Cuellos de botella: </t>
    </r>
    <r>
      <rPr>
        <sz val="10"/>
        <color rgb="FF000000"/>
        <rFont val="Arial Narrow"/>
        <family val="2"/>
      </rPr>
      <t>La Base Maestra no contiene marcaciones directas sobre hechos victimizantes, la condición de víctima se valida mediante interoperabilidad con los registros oficiales y procesos de cruce definidos para cada ciclo de pago.</t>
    </r>
  </si>
  <si>
    <r>
      <rPr>
        <b/>
        <sz val="10"/>
        <color rgb="FF000000"/>
        <rFont val="Arial Narrow"/>
        <family val="2"/>
      </rPr>
      <t xml:space="preserve">Beneficiarios atendidos de manera acumulada: </t>
    </r>
    <r>
      <rPr>
        <sz val="10"/>
        <color rgb="FF000000"/>
        <rFont val="Arial Narrow"/>
        <family val="2"/>
      </rPr>
      <t xml:space="preserve">453 victimas únicas atendidas </t>
    </r>
    <r>
      <rPr>
        <b/>
        <sz val="10"/>
        <color rgb="FF000000"/>
        <rFont val="Arial Narrow"/>
        <family val="2"/>
      </rPr>
      <t xml:space="preserve">
</t>
    </r>
    <r>
      <rPr>
        <sz val="10"/>
        <color rgb="FF000000"/>
        <rFont val="Arial Narrow"/>
        <family val="2"/>
      </rPr>
      <t xml:space="preserve">
</t>
    </r>
    <r>
      <rPr>
        <b/>
        <sz val="10"/>
        <color rgb="FF000000"/>
        <rFont val="Arial Narrow"/>
        <family val="2"/>
      </rPr>
      <t>Primer trimestre:</t>
    </r>
    <r>
      <rPr>
        <sz val="10"/>
        <color rgb="FF000000"/>
        <rFont val="Arial Narrow"/>
        <family val="2"/>
      </rPr>
      <t xml:space="preserve"> 453 victimas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El servicio Centro Amar y su modalidad complementaria desarrolló un total de 2.349 espacios pedagógicos, orientados al fortalecimiento de habilidades cognitivas, socioemocionales, artísticas y de desarrollo personal de las niñas, niños y adolescentes. Estos espacios se consolidan como escenarios protectores que promueven el aprendizaje significativo, la participación activa, el reconocimiento de intereses y el desarrollo de capacidades, en coherencia con el enfoque de atención integral del servicio. A través de metodologías participativas, centros de interés y experiencias significativas, se favorece la construcción de entornos protectores que aportan a la prevención de riesgos y a la garantía de derechos.
En el marco de  la implementación del servicio Ciudad Niñez gestionó el acceso a derechos fundamentales como educación, salud, identidad y cultura de niñas, niños y adolescentes identificados, favoreciendo así un proceso de atención integral. Asimismo, se realizaron acciones de sensibilización con las familias sobre los riesgos y amenazas a los que pueden estar expuestas las niñas, niños y adolescentes, lo que contribuyó a evitar su revictimización.
Se realizaron 39 talleres dirigidos a familias y cuidadores, enfocados en el fortalecimiento de habilidades parentales, la corresponsabilidad en el cuidado y la promoción de entornos seguros. Estos espacios han permitido generar procesos de reflexión frente a prácticas de crianza, manejo de emociones, prevención de violencias y acompañamiento en las trayectorias de vida de las niñas, niños y adolescentes, promoviendo vínculos familiares más protectores y conscientes. A través de estos espacios, se facilitó el acceso efectivo de las niñas, niños y adolescentes a servicios esenciales, tales como valoraciones médicas, atención en salud mental, procesos de escolarización y permanencia educativa, así como la participación en actividades culturales, deportivas y artísticas que fortalecen sus habilidades y capacidades
</t>
    </r>
    <r>
      <rPr>
        <b/>
        <sz val="10"/>
        <color rgb="FF000000"/>
        <rFont val="Arial Narrow"/>
        <family val="2"/>
      </rPr>
      <t>Cuellos de botella:</t>
    </r>
    <r>
      <rPr>
        <sz val="10"/>
        <color rgb="FF000000"/>
        <rFont val="Arial Narrow"/>
        <family val="2"/>
      </rPr>
      <t xml:space="preserve"> </t>
    </r>
  </si>
  <si>
    <r>
      <rPr>
        <b/>
        <sz val="10"/>
        <color rgb="FF000000"/>
        <rFont val="Arial Narrow"/>
        <family val="2"/>
      </rPr>
      <t xml:space="preserve">Beneficiarios atendidos de manera acumulada:  </t>
    </r>
    <r>
      <rPr>
        <sz val="10"/>
        <color rgb="FF000000"/>
        <rFont val="Arial Narrow"/>
        <family val="2"/>
      </rPr>
      <t>872 NNA victimas únicas atendidas</t>
    </r>
    <r>
      <rPr>
        <b/>
        <sz val="10"/>
        <color rgb="FF000000"/>
        <rFont val="Arial Narrow"/>
        <family val="2"/>
      </rPr>
      <t xml:space="preserve">
</t>
    </r>
    <r>
      <rPr>
        <sz val="10"/>
        <color rgb="FF000000"/>
        <rFont val="Arial Narrow"/>
        <family val="2"/>
      </rPr>
      <t xml:space="preserve">
</t>
    </r>
    <r>
      <rPr>
        <b/>
        <sz val="10"/>
        <color rgb="FF000000"/>
        <rFont val="Arial Narrow"/>
        <family val="2"/>
      </rPr>
      <t xml:space="preserve">Primer trimestre: </t>
    </r>
    <r>
      <rPr>
        <sz val="10"/>
        <color rgb="FF000000"/>
        <rFont val="Arial Narrow"/>
        <family val="2"/>
      </rPr>
      <t xml:space="preserve">872 Victimas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Se implementaron procesos de acompañamiento pedagógico y psicosocial a través de las Casas de Memoria y Lúdica, conformación de  grupos de encuentro y atenciones en domicilio, mediante experiencias basadas en el arte, el juego, la literatura y la exploración del medio por medio del servicio Atrapasueños. Estas acciones promueven la expresión emocional, la resignificación de experiencias asociadas al conflicto armado, el fortalecimiento de la identidad y el desarrollo de habilidades, favoreciendo la consolidación de entornos protectores y la garantía de derechos. Se evidenció un fortalecimiento progresivo de las redes institucionales y comunitarias mediante la participación activa del servicio en instancias de articulación local y la consolidación de alianzas estratégicas. Esto ha permitido ampliar la capacidad de respuesta frente a las dinámicas del conflicto armado que se evidencian en el contexto urbano, mejorando la identificación de población objetivo y a su vez garantizar procesos de atención más pertinentes y oportunos. 
Se avanzó en el fortalecimiento de capacidades familiares y comunitarias, promoviendo el reconocimiento del rol protector, la apropiación de rutas de atención y la generación de prácticas de cuidado que favorecen la prevención de vulneraciones y la permanencia de niñas, niños y adolescentes en procesos de atención.
Desde el servicio el Arte de Cuidar-te se facilitó la participación de niñas y niños afectados por el conflicto armado, quienes disfrutaron de experiencias pedagógicas en las unidades operativas del Servicio construidas a partir del arte, el juego, la literatura y la exploración del medio, generando entornos seguros, protectores y cálidos que valoraron sus historias de vida y promovieron el ejercicio pleno de sus derechos. Desde el servicio el Arte de Cuidar-te se facilitó la participación de niñas y niños afectados por el conflicto armado, quienes disfrutaron de experiencias pedagógicas en las unidades operativas del Servicio construidas a partir del arte, el juego, la literatura y la exploración del medio, generando entornos seguros, protectores y cálidos que valoraron sus historias de vida y promovieron el ejercicio pleno de sus derechos.
Centro Abrazar se evidencian avances en el acompañamiento psicosocial, jurídico, pedagógico y nutricional con enfoque intercultural y diferencial, fortaleciendo acciones orientadas a la garantía de derechos, la protección y el bienestar de niñas, niños y adolescentes. De igual manera, se avanzó en la referenciación a servicios y la articulación interinstitucional para favorecer respuestas integrales y el acceso oportuno a la oferta institucional.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</si>
  <si>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Beneficiarios atendidos de manera acumulada:</t>
    </r>
    <r>
      <rPr>
        <sz val="10"/>
        <color rgb="FF000000"/>
        <rFont val="Arial Narrow"/>
        <family val="2"/>
      </rPr>
      <t xml:space="preserve">  1520 víctimas únicas atendidas 
</t>
    </r>
    <r>
      <rPr>
        <b/>
        <sz val="10"/>
        <color rgb="FF000000"/>
        <rFont val="Arial Narrow"/>
        <family val="2"/>
      </rPr>
      <t>Primer trimestre:</t>
    </r>
    <r>
      <rPr>
        <sz val="10"/>
        <color rgb="FF000000"/>
        <rFont val="Arial Narrow"/>
        <family val="2"/>
      </rPr>
      <t xml:space="preserve"> 1.520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Durante el primer trimestre del 2026 las niñas y los niños víctimas del conflicto armado que están siendo atendidos en los jardines infantiles y sus distintas modalidades recibieron una atención en educación inicial enmarcada en el enfoque de derechos, diferencial y de atención integral, que reconoce sus trayectorias de vida y condiciones de vulnerabilidad. Esta atención se priorizó su acceso y permanencia en el servicio, garantizando entornos protectores, seguros e inclusivos, así como experiencias pedagógicas intencionadas basadas en el juego, el arte, la literatura y la exploración del medio. De manera complementaria, se brindó acompañamiento psicosocial y fortalecimiento a las familias, cuidadoras y cuidadores, articulando acciones intersectoriales orientadas a la restitución de derechos, la prevención de nuevas vulneraciones y la promoción del desarrollo integral, en coherencia con las disposiciones de atención integral a víctimas del conflicto armado .
La Secretaría Distrital de Integración Social (SDIS) garantiza una atención integral a niñas y niños víctimas del conflicto armado, mujeres gestantes y madres lactantes, mediante un modelo técnico-operativo que articula acciones de promoción, prevención y atención. Esta gestión se rige bajo los lineamientos técnicos del 'Manual para la Protección Integral del Ejercicio de los Derechos de Niñas, Niños y Adolescentes en los Servicios Sociales de Atención a la Primera Infancia, Infancia y Adolescencia', el cual constituye la hoja de ruta para la identificación, mitigación y abordaje de factores de riesgo relacionales, sociales y comunitarios en los escenarios donde transcurre la vida de los participantes.
Estas acciones no solo promueven el desarrollo integral desde la gestación, sino que actúan como un mecanismo de detección temprana ante posibles situaciones de inobservancia, amenaza o vulneración de derechos. De este modo, se garantiza la activación oportuna de rutas de protección y se consolidan entornos familiares seguros y protectores, asegurando la reparación y la restitución de derechos en coherencia con las disposiciones legales vigentes para la atención integral a víctimas del conflicto armado.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</si>
  <si>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Primer trimestre:</t>
    </r>
    <r>
      <rPr>
        <sz val="10"/>
        <color rgb="FF000000"/>
        <rFont val="Arial Narrow"/>
        <family val="2"/>
      </rPr>
      <t xml:space="preserve">   7 encuentros con la participación de 158 personas únicas.
Segundo trimestre: 
Tercer Trimestre: 
Cuarto Trimestre:
Principales avances del producto:
Durante el primer trimestre del 2026 se dio inicio a las escuelas de memoria y paz como escenarios de diálogo, reflexión y construcción colectiva para la paz, estos encuentros promovieron el reconocimiento de las voces de niñas, niños y adolescentes en procesos territoriales, identificación de capacidades  para la exigibilidad de derechos y el ejercicio de la ciudadanía. Se realizaron 7 encuentros implementados en las localidades de Los Mártires, Usme, Usaquén, Santa Fe, Bosa, Kennedy y La Candelaria, con la participación de 158 personas únicas.
Vinculación de niñas, niños y adolescentes a espacios de participación desde la propuesta de las escuelas de memoria y paz, desarrollo de ejercicios de memoria histórica en torno al conflicto armado y la no repetición,  generación de espacios de reflexión sobre memoria, derechos y construcción de paz.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</si>
  <si>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 xml:space="preserve">Beneficiarios atendidos de manera acumulada: 7.961 víctimas únicas atendidas 
</t>
    </r>
    <r>
      <rPr>
        <sz val="10"/>
        <color rgb="FF000000"/>
        <rFont val="Arial Narrow"/>
        <family val="2"/>
      </rPr>
      <t xml:space="preserve">
</t>
    </r>
    <r>
      <rPr>
        <b/>
        <sz val="10"/>
        <color rgb="FF000000"/>
        <rFont val="Arial Narrow"/>
        <family val="2"/>
      </rPr>
      <t>Primer trimestre:</t>
    </r>
    <r>
      <rPr>
        <sz val="10"/>
        <color rgb="FF000000"/>
        <rFont val="Arial Narrow"/>
        <family val="2"/>
      </rPr>
      <t xml:space="preserve"> 7961 victimas únicas víctimas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Entre enero y marzo de 2026, un total de 7.961 personas únicas víctimas del conflicto armado recibieron atención a través de apoyos económicos o en especie para el acceso a alimentos. A través del servicio de comedores comunitarios, se brindó atención diaria a 4.298 personas víctimas en 136 comedores comunitarios de la ciudad; 431 personas se beneficiaron de los bonos étnicos canjeables por alimentos y 3.241 de canastas alimentarias (Indígenas, Afro y rurales), aclarando que en estos casos los beneficios se asignan a hogares y las cifras corresponden al total de personas que los integran.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</si>
  <si>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Beneficiarios atendidos de manera acumulada:</t>
    </r>
    <r>
      <rPr>
        <sz val="10"/>
        <color rgb="FF000000"/>
        <rFont val="Arial Narrow"/>
        <family val="2"/>
      </rPr>
      <t xml:space="preserve">  734 victimas únicas atendidas 
</t>
    </r>
    <r>
      <rPr>
        <b/>
        <sz val="10"/>
        <color rgb="FF000000"/>
        <rFont val="Arial Narrow"/>
        <family val="2"/>
      </rPr>
      <t>Primer trimestre:</t>
    </r>
    <r>
      <rPr>
        <sz val="10"/>
        <color rgb="FF000000"/>
        <rFont val="Arial Narrow"/>
        <family val="2"/>
      </rPr>
      <t xml:space="preserve">  734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Desde la Subdirección para la Gestión Integral Local, se cuenta con los servicios Centros de Desarrollo Comunitario - CDC y Tiempo Propio para Personas Cuidadoras, los cuales  brindan a la ciudadanía actividades y procesos orientados al fortalecimiento de capacidades para el mejoramiento de ingresos económicos, el aprovechamiento del tiempo liberado, el fortalecimiento de la integración y el tejido social, y el reconocimiento y la redistribución de las labores de cuidado. Los servicios facilitan, orientan y garantizan su oferta desde un enfoque de derechos, de género, poblacional, diferencial y territorial. 
En el marco del producto desde ambos servicios con corte a 28 de febrero 2026, se atendieron 734 personas únicas víctimas del conflicto armado que participaron en actividades y procesos de formación y desarrollo de capacidades y en actividades que reconocen y redistribuyen labores de cuidado.  
El componente de lavanderías comunitarias y el eje de mejoramiento de ingresos económicos concentran el mayor numero de atenciones de la población victima. Las actividades que despertaron mayor interés en esta población fueron: participación ciudadana, lavanderías comunitarias, natación, manufactura en textil y cuero, gastronomía, belleza, formación en talento humano y sistemas.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</si>
  <si>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Beneficiarios atendidos de manera acumulada:</t>
    </r>
    <r>
      <rPr>
        <sz val="10"/>
        <color rgb="FF000000"/>
        <rFont val="Arial Narrow"/>
        <family val="2"/>
      </rPr>
      <t xml:space="preserve"> 
</t>
    </r>
    <r>
      <rPr>
        <b/>
        <sz val="10"/>
        <color rgb="FF000000"/>
        <rFont val="Arial Narrow"/>
        <family val="2"/>
      </rPr>
      <t>Primer trimestre:</t>
    </r>
    <r>
      <rPr>
        <sz val="10"/>
        <color rgb="FF000000"/>
        <rFont val="Arial Narrow"/>
        <family val="2"/>
      </rPr>
      <t xml:space="preserve">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Con el fin de dar cumplimiento al producto PAD Víctimas, se iniciaron las fases de planeación del evento anual sobre paz y reconciliación para los sectores LGBTI, para el primer trimestre se adelantó la organización del evento anual de paz y reconciliación a través de las siguientes acciones:
Definición estratégica: En articulación con líderes y coordinaciones, se estableció que el encuentro tendrá lugar en la Casa LGBTI Edward Hernández (Kennedy) durante el segundo trimestre, contando con el respaldo de la red de casas para la convocatoria.
Asistencia técnica: Se realizó una jornada de planeación para definir la hoja de ruta operativa y la agenda programática, asegurando la alineación del evento con los objetivos de la política pública
Se proyecta realizar el evento el día 17 de abril, en este espacio se realizara un conversatorio denominado: “Dignidad en la Memoria: Voces diversas que resisten el cual contara con la participación de la Dirección de paz y Reconciliación de la Consejería y Unidad de victimas
</t>
    </r>
    <r>
      <rPr>
        <b/>
        <sz val="10"/>
        <color rgb="FF000000"/>
        <rFont val="Arial Narrow"/>
        <family val="2"/>
      </rPr>
      <t>Cuellos de botella:</t>
    </r>
    <r>
      <rPr>
        <sz val="10"/>
        <color rgb="FF000000"/>
        <rFont val="Arial Narrow"/>
        <family val="2"/>
      </rPr>
      <t xml:space="preserve"> </t>
    </r>
  </si>
  <si>
    <r>
      <rPr>
        <b/>
        <sz val="10"/>
        <color rgb="FF000000"/>
        <rFont val="Arial Narrow"/>
        <family val="2"/>
      </rPr>
      <t xml:space="preserve">Beneficiarios atendidos de manera acumulada: 210 víctimas únicas atendidas </t>
    </r>
    <r>
      <rPr>
        <sz val="10"/>
        <color rgb="FF000000"/>
        <rFont val="Arial Narrow"/>
        <family val="2"/>
      </rPr>
      <t xml:space="preserve">
</t>
    </r>
    <r>
      <rPr>
        <b/>
        <sz val="10"/>
        <color rgb="FF000000"/>
        <rFont val="Arial Narrow"/>
        <family val="2"/>
      </rPr>
      <t>Primer trimestre:</t>
    </r>
    <r>
      <rPr>
        <sz val="10"/>
        <color rgb="FF000000"/>
        <rFont val="Arial Narrow"/>
        <family val="2"/>
      </rPr>
      <t xml:space="preserve"> 210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Las personas con discapacidad víctimas del conflicto armado se encuentran vinculadas en  los servicios sociales Centro Crecer, Centro Integrarte Atención Externa- CIAE, Centro Integrarte Atención Interna - CIAI,  Centro Distrital de Referenciación y Apoyo Integral para la Inclusión Social - CADIS+ (modalidad personas con discapacidad) y Servicio valoración de apoyos para personas con discapacidad , vinculo a es decir, en respuesta directa a las solicitudes recibidas para acceso a los servicios sociales, a continuación se presenta la información desagregada por servicios: 
* Centros Crecer (96 personas víctimas): Fortalecimiento del proyecto de vida y desarrollo integral de niñas, niños y adolescentes (de 6 a 17 años y 11 meses) con discapacidad cognitiva. Potenciación de capacidades y habilidades para la vida de niñas, niños y adolescentes, mediante un acompañamiento pedagógico y social que promueve su autonomía y participación
* Centros Integrarte Atención Interna - CIAI (42 personas víctimas): Protección integral y cuidado 24/7 para adultos con discapacidad que requieren apoyos extensos y carecen de redes de apoyo familiar. Garantizando un entorno seguro y digno para quienes presentan mayores niveles de vulnerabilidad.
* Centros Integrarte Atención Externa - CIAE (40 personas víctimas): Fomentando la inclusión social sin separar a la persona de su entorno familia; con el propósito de incentivar la promoción de la autonomía y desarrollo de habilidades para la vida diaria en adultos con discapacidad, en jornadas diurnas.
* CADIS+ - Centro Distrital de Referenciación y Apoyo Integral (23 personas víctimas): siendo el puente hacia la autonomía económica y el fortalecimiento de capacidades.
Aporte al mejoramiento de su calidad de vida y bienestar integral, a través de acciones intersectoriales que posibilitaron su inclusión en escenarios culturales, recreativos y deportivos, impulsando su desarrollo autónomo, el fortalecimiento de sus capacidades motoras, comunicativas, sociales y productivas, al tiempo que se promovió su participación en entornos orientados a la igualdad de oportunidades y al reconocimiento pleno de sus derechos.
</t>
    </r>
    <r>
      <rPr>
        <b/>
        <sz val="10"/>
        <color rgb="FF000000"/>
        <rFont val="Arial Narrow"/>
        <family val="2"/>
      </rPr>
      <t>Cuellos de botella:</t>
    </r>
    <r>
      <rPr>
        <sz val="10"/>
        <color rgb="FF000000"/>
        <rFont val="Arial Narrow"/>
        <family val="2"/>
      </rPr>
      <t xml:space="preserve"> Ninguno</t>
    </r>
  </si>
  <si>
    <r>
      <rPr>
        <b/>
        <sz val="10"/>
        <color rgb="FF000000"/>
        <rFont val="Arial Narrow"/>
        <family val="2"/>
      </rPr>
      <t>Beneficiarios atendidos de manera acumulada:</t>
    </r>
    <r>
      <rPr>
        <sz val="10"/>
        <color rgb="FF000000"/>
        <rFont val="Arial Narrow"/>
        <family val="2"/>
      </rPr>
      <t xml:space="preserve"> 65 víctimas únicas atendidas 
</t>
    </r>
    <r>
      <rPr>
        <b/>
        <sz val="10"/>
        <color rgb="FF000000"/>
        <rFont val="Arial Narrow"/>
        <family val="2"/>
      </rPr>
      <t>Primer trimestre:</t>
    </r>
    <r>
      <rPr>
        <sz val="10"/>
        <color rgb="FF000000"/>
        <rFont val="Arial Narrow"/>
        <family val="2"/>
      </rPr>
      <t xml:space="preserve"> 65 víctimas únicas atendidas 
</t>
    </r>
    <r>
      <rPr>
        <b/>
        <sz val="10"/>
        <color rgb="FF000000"/>
        <rFont val="Arial Narrow"/>
        <family val="2"/>
      </rPr>
      <t xml:space="preserve">Segundo trimestre: </t>
    </r>
    <r>
      <rPr>
        <sz val="10"/>
        <color rgb="FF000000"/>
        <rFont val="Arial Narrow"/>
        <family val="2"/>
      </rPr>
      <t xml:space="preserve">
</t>
    </r>
    <r>
      <rPr>
        <b/>
        <sz val="10"/>
        <color rgb="FF000000"/>
        <rFont val="Arial Narrow"/>
        <family val="2"/>
      </rPr>
      <t>Tercer Trimestre: 
Cuarto Trimestre:</t>
    </r>
    <r>
      <rPr>
        <sz val="10"/>
        <color rgb="FF000000"/>
        <rFont val="Arial Narrow"/>
        <family val="2"/>
      </rPr>
      <t xml:space="preserve"> 
</t>
    </r>
    <r>
      <rPr>
        <b/>
        <sz val="10"/>
        <color rgb="FF000000"/>
        <rFont val="Arial Narrow"/>
        <family val="2"/>
      </rPr>
      <t>Principales avances del producto:</t>
    </r>
    <r>
      <rPr>
        <sz val="10"/>
        <color rgb="FF000000"/>
        <rFont val="Arial Narrow"/>
        <family val="2"/>
      </rPr>
      <t xml:space="preserve"> El Servicio Social Comunidad de Cuidado, en las modalidades de cuidado dependencia moderada y cuidado dependencia severa, atendió durante el primer trimestre de 2026, 65 personas mayores victimas de conflicto armado de las cuales 25 tienen dependencia Severa y 40 dependencia moderada. Cabe subrayar que para estas personas se realizaron actividades que favorecieron y fomentar el bienestar, el mantenimiento y desarrollo de capacidades que les permitan avanzar con sus proyectos de vida.
</t>
    </r>
    <r>
      <rPr>
        <b/>
        <sz val="10"/>
        <color rgb="FF000000"/>
        <rFont val="Arial Narrow"/>
        <family val="2"/>
      </rPr>
      <t>Cuellos de botella:</t>
    </r>
    <r>
      <rPr>
        <sz val="10"/>
        <color rgb="FF000000"/>
        <rFont val="Arial Narrow"/>
        <family val="2"/>
      </rPr>
      <t xml:space="preserve"> Ninguno</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</si>
</sst>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 formatCode="&quot;$&quot;\ #,##0.00;[Red]\-&quot;$&quot;\ #,##0.00"/>
    <numFmt numFmtId="41" formatCode="_-* #,##0_-;\-* #,##0_-;_-* &quot;-&quot;_-;_-@_-"/>
    <numFmt numFmtId="44" formatCode="_-&quot;$&quot;\ * #,##0.00_-;\-&quot;$&quot;\ * #,##0.00_-;_-&quot;$&quot;\ * &quot;-&quot;??_-;_-@_-"/>
    <numFmt numFmtId="43" formatCode="_-* #,##0.00_-;\-* #,##0.00_-;_-* &quot;-&quot;??_-;_-@_-"/>
    <numFmt numFmtId="164" formatCode="_-[$$-409]* #,##0.00_ ;_-[$$-409]* \-#,##0.00\ ;_-[$$-409]* &quot;-&quot;??_ ;_-@_ "/>
    <numFmt numFmtId="165" formatCode="_-&quot;$&quot;\ * #,##0_-;\-&quot;$&quot;\ * #,##0_-;_-&quot;$&quot;\ * &quot;-&quot;??_-;_-@_-"/>
    <numFmt numFmtId="166" formatCode="_-&quot;$&quot;* #,##0_-;\-&quot;$&quot;* #,##0_-;_-&quot;$&quot;* &quot;-&quot;_-;_-@_-"/>
    <numFmt numFmtId="167" formatCode="_-* #,##0_-;\-* #,##0_-;_-*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24"/>
      <color theme="0"/>
      <name val="Arial"/>
      <family val="2"/>
    </font>
    <font>
      <sz val="9"/>
      <color theme="1"/>
      <name val="Calibri"/>
      <family val="2"/>
      <scheme val="minor"/>
    </font>
    <font>
      <b/>
      <sz val="11"/>
      <color theme="1"/>
      <name val="Arial Narrow"/>
      <family val="2"/>
    </font>
    <font>
      <sz val="12"/>
      <color theme="1"/>
      <name val="Calibri"/>
      <family val="2"/>
    </font>
    <font>
      <b/>
      <sz val="9"/>
      <color theme="1"/>
      <name val="Arial Narrow"/>
      <family val="2"/>
    </font>
    <font>
      <b/>
      <sz val="8"/>
      <color theme="1"/>
      <name val="Arial Narrow"/>
      <family val="2"/>
    </font>
    <font>
      <sz val="10"/>
      <name val="Arial Narrow"/>
      <family val="2"/>
    </font>
    <font>
      <sz val="10"/>
      <color theme="1"/>
      <name val="Arial Narrow"/>
      <family val="2"/>
    </font>
    <font>
      <sz val="10"/>
      <color rgb="FF000000"/>
      <name val="Arial Narrow"/>
      <family val="2"/>
    </font>
    <font>
      <sz val="12"/>
      <color theme="1"/>
      <name val="Calibri"/>
      <family val="2"/>
      <scheme val="minor"/>
    </font>
    <font>
      <sz val="10"/>
      <color rgb="FF000000"/>
      <name val="Arial Narrow"/>
    </font>
    <font>
      <b/>
      <sz val="10"/>
      <color rgb="FF000000"/>
      <name val="Arial Narrow"/>
      <family val="2"/>
    </font>
    <font>
      <sz val="11"/>
      <color rgb="FF000000"/>
      <name val="Arial Narrow"/>
    </font>
    <font>
      <b/>
      <sz val="11"/>
      <color rgb="FF000000"/>
      <name val="Arial Narrow"/>
      <family val="2"/>
    </font>
    <font>
      <sz val="11"/>
      <color rgb="FF000000"/>
      <name val="Calibri"/>
      <family val="2"/>
      <scheme val="minor"/>
    </font>
    <font>
      <b/>
      <sz val="11"/>
      <name val="Arial Narrow"/>
      <family val="2"/>
    </font>
    <font>
      <sz val="11"/>
      <name val="Arial Narrow"/>
      <family val="2"/>
    </font>
    <font>
      <sz val="11"/>
      <color rgb="FF000000"/>
      <name val="Arial Narrow"/>
      <family val="2"/>
    </font>
    <font>
      <sz val="11"/>
      <color theme="1"/>
      <name val="Arial Narrow"/>
      <family val="2"/>
    </font>
    <font>
      <b/>
      <sz val="11"/>
      <color rgb="FF000000"/>
      <name val="Calibri"/>
      <family val="2"/>
      <scheme val="minor"/>
    </font>
  </fonts>
  <fills count="13">
    <fill>
      <patternFill patternType="none"/>
    </fill>
    <fill>
      <patternFill patternType="gray125"/>
    </fill>
    <fill>
      <patternFill patternType="solid">
        <fgColor rgb="FFE00007"/>
        <bgColor rgb="FFE00007"/>
      </patternFill>
    </fill>
    <fill>
      <patternFill patternType="solid">
        <fgColor rgb="FFFFC000"/>
        <bgColor indexed="64"/>
      </patternFill>
    </fill>
    <fill>
      <patternFill patternType="solid">
        <fgColor rgb="FFFFFFFF"/>
        <bgColor rgb="FFFFFFFF"/>
      </patternFill>
    </fill>
    <fill>
      <patternFill patternType="solid">
        <fgColor rgb="FFFFFFFF"/>
        <bgColor rgb="FF000000"/>
      </patternFill>
    </fill>
    <fill>
      <patternFill patternType="solid">
        <fgColor theme="0"/>
        <bgColor indexed="64"/>
      </patternFill>
    </fill>
    <fill>
      <patternFill patternType="solid">
        <fgColor rgb="FFFF0000"/>
        <bgColor indexed="64"/>
      </patternFill>
    </fill>
    <fill>
      <patternFill patternType="solid">
        <fgColor rgb="FFFF0000"/>
        <bgColor rgb="FF000000"/>
      </patternFill>
    </fill>
    <fill>
      <patternFill patternType="solid">
        <fgColor rgb="FFFFC000"/>
        <bgColor rgb="FF000000"/>
      </patternFill>
    </fill>
    <fill>
      <patternFill patternType="solid">
        <fgColor theme="9" tint="0.39997558519241921"/>
        <bgColor indexed="64"/>
      </patternFill>
    </fill>
    <fill>
      <patternFill patternType="solid">
        <fgColor theme="9" tint="0.39997558519241921"/>
        <bgColor rgb="FFFFFFFF"/>
      </patternFill>
    </fill>
    <fill>
      <patternFill patternType="solid">
        <fgColor theme="9" tint="0.39997558519241921"/>
        <bgColor rgb="FF000000"/>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double">
        <color indexed="64"/>
      </top>
      <bottom/>
      <diagonal/>
    </border>
    <border>
      <left style="thin">
        <color auto="1"/>
      </left>
      <right style="thin">
        <color auto="1"/>
      </right>
      <top style="thin">
        <color auto="1"/>
      </top>
      <bottom/>
      <diagonal/>
    </border>
  </borders>
  <cellStyleXfs count="16">
    <xf numFmtId="0" fontId="0" fillId="0" borderId="0"/>
    <xf numFmtId="41"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6" fillId="0" borderId="0"/>
    <xf numFmtId="44" fontId="12" fillId="0" borderId="0" applyFont="0" applyFill="0" applyBorder="0" applyAlignment="0" applyProtection="0"/>
    <xf numFmtId="166" fontId="12" fillId="0" borderId="0" applyFont="0" applyFill="0" applyBorder="0" applyAlignment="0" applyProtection="0"/>
    <xf numFmtId="44" fontId="1" fillId="0" borderId="0" applyFont="0" applyFill="0" applyBorder="0" applyAlignment="0" applyProtection="0"/>
    <xf numFmtId="41"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17">
    <xf numFmtId="0" fontId="0" fillId="0" borderId="0" xfId="0"/>
    <xf numFmtId="0" fontId="0" fillId="0" borderId="4" xfId="0" applyBorder="1" applyProtection="1">
      <protection locked="0"/>
    </xf>
    <xf numFmtId="0" fontId="4" fillId="0" borderId="4" xfId="0" applyFont="1" applyBorder="1" applyProtection="1">
      <protection locked="0"/>
    </xf>
    <xf numFmtId="0" fontId="0" fillId="0" borderId="0" xfId="0" applyProtection="1">
      <protection locked="0"/>
    </xf>
    <xf numFmtId="0" fontId="4" fillId="0" borderId="0" xfId="0" applyFont="1" applyProtection="1">
      <protection locked="0"/>
    </xf>
    <xf numFmtId="0" fontId="5" fillId="3" borderId="10" xfId="4" applyFont="1" applyFill="1" applyBorder="1" applyAlignment="1" applyProtection="1">
      <alignment horizontal="center" vertical="center" wrapText="1"/>
      <protection locked="0"/>
    </xf>
    <xf numFmtId="0" fontId="5" fillId="3" borderId="11" xfId="4" applyFont="1" applyFill="1" applyBorder="1" applyAlignment="1" applyProtection="1">
      <alignment horizontal="center" vertical="center" wrapText="1"/>
      <protection locked="0"/>
    </xf>
    <xf numFmtId="164" fontId="5" fillId="3" borderId="11" xfId="1" applyNumberFormat="1" applyFont="1" applyFill="1" applyBorder="1" applyAlignment="1" applyProtection="1">
      <alignment horizontal="center" vertical="center" wrapText="1"/>
      <protection locked="0"/>
    </xf>
    <xf numFmtId="2" fontId="5" fillId="3" borderId="11" xfId="2" applyNumberFormat="1" applyFont="1" applyFill="1" applyBorder="1" applyAlignment="1" applyProtection="1">
      <alignment horizontal="center" vertical="center" wrapText="1"/>
      <protection locked="0"/>
    </xf>
    <xf numFmtId="165" fontId="5" fillId="3" borderId="12" xfId="2" applyNumberFormat="1" applyFont="1" applyFill="1" applyBorder="1" applyAlignment="1" applyProtection="1">
      <alignment horizontal="center" vertical="center" wrapText="1"/>
      <protection locked="0"/>
    </xf>
    <xf numFmtId="0" fontId="1" fillId="0" borderId="0" xfId="0" applyFont="1" applyProtection="1">
      <protection locked="0"/>
    </xf>
    <xf numFmtId="0" fontId="9" fillId="0" borderId="10" xfId="4"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5" fillId="0" borderId="0" xfId="0" applyFont="1" applyProtection="1">
      <protection locked="0"/>
    </xf>
    <xf numFmtId="0" fontId="9" fillId="0" borderId="11"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protection locked="0"/>
    </xf>
    <xf numFmtId="0" fontId="11" fillId="0" borderId="11" xfId="0" applyFont="1" applyBorder="1" applyAlignment="1" applyProtection="1">
      <alignment horizontal="center" vertical="center" wrapText="1"/>
      <protection locked="0"/>
    </xf>
    <xf numFmtId="0" fontId="13" fillId="0" borderId="14" xfId="0" applyFont="1" applyBorder="1" applyAlignment="1">
      <alignment horizontal="center" vertical="center" wrapText="1"/>
    </xf>
    <xf numFmtId="8" fontId="13" fillId="0" borderId="14" xfId="0" applyNumberFormat="1" applyFont="1" applyBorder="1" applyAlignment="1">
      <alignment horizontal="right" vertical="center" wrapText="1"/>
    </xf>
    <xf numFmtId="0" fontId="11" fillId="4" borderId="11" xfId="0" applyFont="1" applyFill="1" applyBorder="1" applyAlignment="1" applyProtection="1">
      <alignment horizontal="center" vertical="center" wrapText="1"/>
      <protection locked="0"/>
    </xf>
    <xf numFmtId="0" fontId="13" fillId="5" borderId="14" xfId="0" applyFont="1" applyFill="1" applyBorder="1" applyAlignment="1">
      <alignment horizontal="center" vertical="center" wrapText="1"/>
    </xf>
    <xf numFmtId="8" fontId="13" fillId="5" borderId="14" xfId="0" applyNumberFormat="1" applyFont="1" applyFill="1" applyBorder="1" applyAlignment="1">
      <alignment horizontal="right" vertical="center" wrapText="1"/>
    </xf>
    <xf numFmtId="9" fontId="13" fillId="0" borderId="14" xfId="0" applyNumberFormat="1" applyFont="1" applyBorder="1" applyAlignment="1">
      <alignment horizontal="center" vertical="center" wrapText="1"/>
    </xf>
    <xf numFmtId="9" fontId="13" fillId="5" borderId="14" xfId="0" applyNumberFormat="1" applyFont="1" applyFill="1" applyBorder="1" applyAlignment="1">
      <alignment horizontal="center" vertical="center" wrapText="1"/>
    </xf>
    <xf numFmtId="9" fontId="13" fillId="0" borderId="11" xfId="0" applyNumberFormat="1" applyFont="1" applyBorder="1" applyAlignment="1">
      <alignment horizontal="center" vertical="center"/>
    </xf>
    <xf numFmtId="8" fontId="13" fillId="0" borderId="14" xfId="0" applyNumberFormat="1" applyFont="1" applyBorder="1" applyAlignment="1">
      <alignment horizontal="right" vertical="center"/>
    </xf>
    <xf numFmtId="0" fontId="13" fillId="0" borderId="11" xfId="0" applyFont="1" applyBorder="1" applyAlignment="1">
      <alignment horizontal="center" vertical="center"/>
    </xf>
    <xf numFmtId="165" fontId="13" fillId="0" borderId="11" xfId="2" applyNumberFormat="1" applyFont="1" applyBorder="1" applyAlignment="1" applyProtection="1">
      <alignment horizontal="right" vertical="center"/>
    </xf>
    <xf numFmtId="165" fontId="13" fillId="6" borderId="11" xfId="2" applyNumberFormat="1" applyFont="1" applyFill="1" applyBorder="1" applyAlignment="1" applyProtection="1">
      <alignment horizontal="right" vertical="center" wrapText="1"/>
    </xf>
    <xf numFmtId="165" fontId="13" fillId="6" borderId="11" xfId="10" applyNumberFormat="1" applyFont="1" applyFill="1" applyBorder="1" applyAlignment="1" applyProtection="1">
      <alignment horizontal="right" vertical="center" wrapText="1"/>
    </xf>
    <xf numFmtId="165" fontId="13" fillId="0" borderId="11" xfId="0" applyNumberFormat="1" applyFont="1" applyBorder="1" applyAlignment="1">
      <alignment horizontal="right" vertical="center"/>
    </xf>
    <xf numFmtId="165" fontId="13" fillId="0" borderId="11" xfId="0" applyNumberFormat="1" applyFont="1" applyBorder="1" applyAlignment="1">
      <alignment horizontal="right" vertical="center" wrapText="1"/>
    </xf>
    <xf numFmtId="0" fontId="13" fillId="0" borderId="15" xfId="0" applyFont="1" applyBorder="1" applyAlignment="1">
      <alignment horizontal="center" vertical="center"/>
    </xf>
    <xf numFmtId="165" fontId="13" fillId="6" borderId="11" xfId="11" applyNumberFormat="1" applyFont="1" applyFill="1" applyBorder="1" applyAlignment="1" applyProtection="1">
      <alignment horizontal="right" vertical="center" wrapText="1"/>
    </xf>
    <xf numFmtId="165" fontId="13" fillId="0" borderId="11" xfId="12" applyNumberFormat="1" applyFont="1" applyBorder="1" applyAlignment="1">
      <alignment horizontal="right" vertical="center"/>
    </xf>
    <xf numFmtId="1" fontId="13" fillId="0" borderId="14" xfId="0" applyNumberFormat="1" applyFont="1" applyBorder="1" applyAlignment="1">
      <alignment horizontal="center" vertical="center" wrapText="1"/>
    </xf>
    <xf numFmtId="165" fontId="13" fillId="0" borderId="11" xfId="2" applyNumberFormat="1" applyFont="1" applyBorder="1" applyAlignment="1" applyProtection="1">
      <alignment horizontal="right" vertical="center" wrapText="1"/>
    </xf>
    <xf numFmtId="165" fontId="0" fillId="0" borderId="0" xfId="2" applyNumberFormat="1" applyFont="1" applyProtection="1">
      <protection locked="0"/>
    </xf>
    <xf numFmtId="0" fontId="0" fillId="0" borderId="0" xfId="0" applyAlignment="1" applyProtection="1">
      <alignment horizontal="left"/>
      <protection locked="0"/>
    </xf>
    <xf numFmtId="10" fontId="0" fillId="0" borderId="0" xfId="0" applyNumberFormat="1" applyAlignment="1" applyProtection="1">
      <alignment horizontal="left"/>
      <protection locked="0"/>
    </xf>
    <xf numFmtId="0" fontId="17" fillId="0" borderId="0" xfId="0" applyFont="1"/>
    <xf numFmtId="0" fontId="18" fillId="3" borderId="11" xfId="4" applyFont="1" applyFill="1" applyBorder="1" applyAlignment="1">
      <alignment horizontal="center" vertical="center" wrapText="1"/>
    </xf>
    <xf numFmtId="0" fontId="19" fillId="0" borderId="11" xfId="4" applyFont="1" applyBorder="1" applyAlignment="1">
      <alignment horizontal="center" vertical="center" wrapText="1"/>
    </xf>
    <xf numFmtId="0" fontId="18" fillId="0" borderId="11" xfId="4" applyFont="1" applyBorder="1" applyAlignment="1">
      <alignment horizontal="center" vertical="center" wrapText="1"/>
    </xf>
    <xf numFmtId="0" fontId="20" fillId="0" borderId="0" xfId="0" applyFont="1"/>
    <xf numFmtId="0" fontId="21" fillId="0" borderId="0" xfId="0" applyFont="1"/>
    <xf numFmtId="0" fontId="22" fillId="9" borderId="11" xfId="0" applyFont="1" applyFill="1" applyBorder="1" applyAlignment="1">
      <alignment horizontal="center" vertical="center" wrapText="1"/>
    </xf>
    <xf numFmtId="0" fontId="16" fillId="9" borderId="11" xfId="0" applyFont="1" applyFill="1" applyBorder="1" applyAlignment="1">
      <alignment horizontal="center" vertical="center" wrapText="1"/>
    </xf>
    <xf numFmtId="0" fontId="17" fillId="0" borderId="0" xfId="0" applyFont="1" applyAlignment="1">
      <alignment wrapText="1"/>
    </xf>
    <xf numFmtId="0" fontId="16" fillId="9" borderId="11" xfId="0" applyFont="1" applyFill="1" applyBorder="1" applyAlignment="1">
      <alignment horizontal="center" vertical="center"/>
    </xf>
    <xf numFmtId="0" fontId="17" fillId="0" borderId="11" xfId="0" applyFont="1" applyBorder="1" applyAlignment="1">
      <alignment horizontal="center" vertical="center" wrapText="1"/>
    </xf>
    <xf numFmtId="0" fontId="17" fillId="0" borderId="11" xfId="0" applyFont="1" applyBorder="1" applyAlignment="1">
      <alignment horizontal="center" vertical="center"/>
    </xf>
    <xf numFmtId="0" fontId="22" fillId="0" borderId="11" xfId="0" applyFont="1" applyBorder="1" applyAlignment="1">
      <alignment horizontal="center" vertical="center"/>
    </xf>
    <xf numFmtId="0" fontId="17" fillId="0" borderId="0" xfId="0" applyFont="1" applyAlignment="1">
      <alignment horizontal="center" vertical="center"/>
    </xf>
    <xf numFmtId="0" fontId="0" fillId="0" borderId="0" xfId="0" applyAlignment="1">
      <alignment horizontal="center" vertical="center"/>
    </xf>
    <xf numFmtId="0" fontId="16" fillId="9" borderId="19" xfId="0" applyFont="1" applyFill="1" applyBorder="1" applyAlignment="1">
      <alignment horizontal="center" vertical="center" wrapText="1"/>
    </xf>
    <xf numFmtId="8" fontId="13" fillId="5" borderId="11" xfId="0" applyNumberFormat="1" applyFont="1" applyFill="1" applyBorder="1" applyAlignment="1">
      <alignment horizontal="right" vertical="center" wrapText="1"/>
    </xf>
    <xf numFmtId="0" fontId="20" fillId="0" borderId="11" xfId="0" applyFont="1" applyBorder="1" applyAlignment="1">
      <alignment horizontal="center" vertical="center" wrapText="1"/>
    </xf>
    <xf numFmtId="165" fontId="0" fillId="0" borderId="11" xfId="2" applyNumberFormat="1" applyFont="1" applyBorder="1" applyProtection="1">
      <protection locked="0"/>
    </xf>
    <xf numFmtId="167" fontId="19" fillId="0" borderId="11" xfId="15" applyNumberFormat="1" applyFont="1" applyBorder="1" applyAlignment="1">
      <alignment horizontal="center" vertical="center" wrapText="1"/>
    </xf>
    <xf numFmtId="0" fontId="0" fillId="0" borderId="11" xfId="0" applyBorder="1"/>
    <xf numFmtId="167" fontId="21" fillId="0" borderId="11" xfId="15" applyNumberFormat="1" applyFont="1" applyBorder="1"/>
    <xf numFmtId="9" fontId="11" fillId="0" borderId="13" xfId="3" applyFont="1" applyBorder="1" applyAlignment="1" applyProtection="1">
      <alignment horizontal="justify" vertical="center" wrapText="1"/>
    </xf>
    <xf numFmtId="9" fontId="11" fillId="0" borderId="13" xfId="3" applyFont="1" applyFill="1" applyBorder="1" applyAlignment="1" applyProtection="1">
      <alignment horizontal="justify" vertical="center" wrapText="1"/>
    </xf>
    <xf numFmtId="9" fontId="11" fillId="0" borderId="11" xfId="3" applyFont="1" applyBorder="1" applyAlignment="1" applyProtection="1">
      <alignment horizontal="justify" vertical="center" wrapText="1"/>
    </xf>
    <xf numFmtId="0" fontId="18" fillId="3" borderId="20" xfId="4" applyFont="1" applyFill="1" applyBorder="1" applyAlignment="1">
      <alignment horizontal="center" vertical="center" wrapText="1"/>
    </xf>
    <xf numFmtId="0" fontId="21" fillId="0" borderId="11" xfId="0" applyFont="1" applyBorder="1" applyAlignment="1">
      <alignment horizontal="center" vertical="center" wrapText="1"/>
    </xf>
    <xf numFmtId="0" fontId="11" fillId="0" borderId="11" xfId="0" applyFont="1" applyBorder="1" applyAlignment="1" applyProtection="1">
      <alignment horizontal="justify" vertical="center" wrapText="1"/>
      <protection locked="0"/>
    </xf>
    <xf numFmtId="0" fontId="9" fillId="0" borderId="11" xfId="0" applyFont="1" applyBorder="1" applyAlignment="1" applyProtection="1">
      <alignment horizontal="justify" vertical="center" wrapText="1"/>
      <protection locked="0"/>
    </xf>
    <xf numFmtId="0" fontId="9" fillId="10" borderId="10" xfId="4" applyFont="1" applyFill="1" applyBorder="1" applyAlignment="1" applyProtection="1">
      <alignment horizontal="center" vertical="center" wrapText="1"/>
      <protection locked="0"/>
    </xf>
    <xf numFmtId="0" fontId="9" fillId="10" borderId="11" xfId="0" applyFont="1" applyFill="1" applyBorder="1" applyAlignment="1" applyProtection="1">
      <alignment horizontal="center" vertical="center" wrapText="1"/>
      <protection locked="0"/>
    </xf>
    <xf numFmtId="0" fontId="10" fillId="10" borderId="11" xfId="0" applyFont="1" applyFill="1" applyBorder="1" applyAlignment="1" applyProtection="1">
      <alignment horizontal="center" vertical="center" wrapText="1"/>
      <protection locked="0"/>
    </xf>
    <xf numFmtId="0" fontId="11" fillId="10" borderId="11" xfId="0" applyFont="1" applyFill="1" applyBorder="1" applyAlignment="1" applyProtection="1">
      <alignment horizontal="center" vertical="center" wrapText="1"/>
      <protection locked="0"/>
    </xf>
    <xf numFmtId="0" fontId="11" fillId="10" borderId="11" xfId="0" applyFont="1" applyFill="1" applyBorder="1" applyAlignment="1" applyProtection="1">
      <alignment horizontal="center" vertical="center"/>
      <protection locked="0"/>
    </xf>
    <xf numFmtId="0" fontId="11" fillId="11" borderId="11" xfId="0" applyFont="1" applyFill="1" applyBorder="1" applyAlignment="1" applyProtection="1">
      <alignment horizontal="center" vertical="center" wrapText="1"/>
      <protection locked="0"/>
    </xf>
    <xf numFmtId="0" fontId="11" fillId="10" borderId="11" xfId="0" applyFont="1" applyFill="1" applyBorder="1" applyAlignment="1" applyProtection="1">
      <alignment horizontal="justify" vertical="center" wrapText="1"/>
      <protection locked="0"/>
    </xf>
    <xf numFmtId="1" fontId="13" fillId="12" borderId="14" xfId="0" applyNumberFormat="1" applyFont="1" applyFill="1" applyBorder="1" applyAlignment="1">
      <alignment horizontal="center" vertical="center" wrapText="1"/>
    </xf>
    <xf numFmtId="0" fontId="13" fillId="10" borderId="11" xfId="0" applyFont="1" applyFill="1" applyBorder="1" applyAlignment="1">
      <alignment horizontal="center" vertical="center"/>
    </xf>
    <xf numFmtId="8" fontId="13" fillId="10" borderId="14" xfId="0" applyNumberFormat="1" applyFont="1" applyFill="1" applyBorder="1" applyAlignment="1">
      <alignment horizontal="right" vertical="center"/>
    </xf>
    <xf numFmtId="165" fontId="13" fillId="10" borderId="11" xfId="2" applyNumberFormat="1" applyFont="1" applyFill="1" applyBorder="1" applyAlignment="1" applyProtection="1">
      <alignment horizontal="right" vertical="center"/>
    </xf>
    <xf numFmtId="165" fontId="13" fillId="10" borderId="11" xfId="9" applyNumberFormat="1" applyFont="1" applyFill="1" applyBorder="1" applyAlignment="1" applyProtection="1">
      <alignment horizontal="right" vertical="center"/>
    </xf>
    <xf numFmtId="9" fontId="11" fillId="10" borderId="13" xfId="3" applyFont="1" applyFill="1" applyBorder="1" applyAlignment="1" applyProtection="1">
      <alignment horizontal="justify" vertical="center" wrapText="1"/>
    </xf>
    <xf numFmtId="9" fontId="13" fillId="12" borderId="14" xfId="0" applyNumberFormat="1" applyFont="1" applyFill="1" applyBorder="1" applyAlignment="1">
      <alignment horizontal="center" vertical="center" wrapText="1"/>
    </xf>
    <xf numFmtId="9" fontId="13" fillId="10" borderId="11" xfId="0" applyNumberFormat="1" applyFont="1" applyFill="1" applyBorder="1" applyAlignment="1">
      <alignment horizontal="center" vertical="center"/>
    </xf>
    <xf numFmtId="8" fontId="13" fillId="12" borderId="14" xfId="0" applyNumberFormat="1" applyFont="1" applyFill="1" applyBorder="1" applyAlignment="1">
      <alignment horizontal="right" vertical="center" wrapText="1"/>
    </xf>
    <xf numFmtId="165" fontId="13" fillId="10" borderId="15" xfId="2" applyNumberFormat="1" applyFont="1" applyFill="1" applyBorder="1" applyAlignment="1" applyProtection="1">
      <alignment horizontal="right" vertical="center" wrapText="1"/>
    </xf>
    <xf numFmtId="165" fontId="13" fillId="10" borderId="15" xfId="0" applyNumberFormat="1" applyFont="1" applyFill="1" applyBorder="1" applyAlignment="1">
      <alignment horizontal="right" vertical="center"/>
    </xf>
    <xf numFmtId="0" fontId="9" fillId="10" borderId="11" xfId="0" applyFont="1" applyFill="1" applyBorder="1" applyAlignment="1" applyProtection="1">
      <alignment horizontal="justify" vertical="center" wrapText="1"/>
      <protection locked="0"/>
    </xf>
    <xf numFmtId="0" fontId="13" fillId="12" borderId="14" xfId="0" applyFont="1" applyFill="1" applyBorder="1" applyAlignment="1">
      <alignment horizontal="center" vertical="center" wrapText="1"/>
    </xf>
    <xf numFmtId="8" fontId="13" fillId="10" borderId="14" xfId="0" applyNumberFormat="1" applyFont="1" applyFill="1" applyBorder="1" applyAlignment="1">
      <alignment horizontal="right" vertical="center" wrapText="1"/>
    </xf>
    <xf numFmtId="165" fontId="13" fillId="10" borderId="11" xfId="11" applyNumberFormat="1" applyFont="1" applyFill="1" applyBorder="1" applyAlignment="1" applyProtection="1">
      <alignment horizontal="right" vertical="center" wrapText="1"/>
    </xf>
    <xf numFmtId="0" fontId="13" fillId="10" borderId="15" xfId="0" applyFont="1" applyFill="1" applyBorder="1" applyAlignment="1">
      <alignment horizontal="center" vertical="center"/>
    </xf>
    <xf numFmtId="1" fontId="13" fillId="10" borderId="14" xfId="0" applyNumberFormat="1" applyFont="1" applyFill="1" applyBorder="1" applyAlignment="1">
      <alignment horizontal="center" vertical="center" wrapText="1"/>
    </xf>
    <xf numFmtId="165" fontId="13" fillId="10" borderId="11" xfId="2" applyNumberFormat="1" applyFont="1" applyFill="1" applyBorder="1" applyAlignment="1" applyProtection="1">
      <alignment horizontal="right" vertical="center" wrapText="1"/>
    </xf>
    <xf numFmtId="165" fontId="13" fillId="10" borderId="11" xfId="0" applyNumberFormat="1" applyFont="1" applyFill="1" applyBorder="1" applyAlignment="1">
      <alignment horizontal="right" vertical="center"/>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164" fontId="5" fillId="3" borderId="7" xfId="1" applyNumberFormat="1" applyFont="1" applyFill="1" applyBorder="1" applyAlignment="1" applyProtection="1">
      <alignment horizontal="center" vertical="center" wrapText="1"/>
      <protection locked="0"/>
    </xf>
    <xf numFmtId="164" fontId="5" fillId="3" borderId="8" xfId="1" applyNumberFormat="1" applyFont="1" applyFill="1" applyBorder="1" applyAlignment="1" applyProtection="1">
      <alignment horizontal="center" vertical="center" wrapText="1"/>
      <protection locked="0"/>
    </xf>
    <xf numFmtId="165" fontId="5" fillId="3" borderId="7" xfId="2" applyNumberFormat="1" applyFont="1" applyFill="1" applyBorder="1" applyAlignment="1" applyProtection="1">
      <alignment horizontal="center" vertical="center" wrapText="1"/>
      <protection locked="0"/>
    </xf>
    <xf numFmtId="165" fontId="5" fillId="3" borderId="8" xfId="2" applyNumberFormat="1" applyFont="1" applyFill="1" applyBorder="1" applyAlignment="1" applyProtection="1">
      <alignment horizontal="center" vertical="center" wrapText="1"/>
      <protection locked="0"/>
    </xf>
    <xf numFmtId="165" fontId="5" fillId="3" borderId="9" xfId="2" applyNumberFormat="1" applyFont="1" applyFill="1" applyBorder="1" applyAlignment="1" applyProtection="1">
      <alignment horizontal="center" vertical="center" wrapText="1"/>
      <protection locked="0"/>
    </xf>
    <xf numFmtId="165" fontId="5" fillId="3" borderId="13" xfId="2" applyNumberFormat="1" applyFont="1" applyFill="1" applyBorder="1" applyAlignment="1" applyProtection="1">
      <alignment horizontal="center" vertical="center" wrapText="1"/>
      <protection locked="0"/>
    </xf>
    <xf numFmtId="0" fontId="16" fillId="7" borderId="14" xfId="4" applyFont="1" applyFill="1" applyBorder="1" applyAlignment="1">
      <alignment horizontal="center" vertical="center" wrapText="1"/>
    </xf>
    <xf numFmtId="0" fontId="16" fillId="7" borderId="16" xfId="4" applyFont="1" applyFill="1" applyBorder="1" applyAlignment="1">
      <alignment horizontal="center" vertical="center" wrapText="1"/>
    </xf>
    <xf numFmtId="0" fontId="16" fillId="7" borderId="17" xfId="4" applyFont="1" applyFill="1" applyBorder="1" applyAlignment="1">
      <alignment horizontal="center" vertical="center" wrapText="1"/>
    </xf>
    <xf numFmtId="0" fontId="16" fillId="8" borderId="18" xfId="0" applyFont="1" applyFill="1" applyBorder="1" applyAlignment="1">
      <alignment horizontal="center" wrapText="1"/>
    </xf>
    <xf numFmtId="0" fontId="16" fillId="8" borderId="14" xfId="0" applyFont="1" applyFill="1" applyBorder="1" applyAlignment="1">
      <alignment horizontal="center"/>
    </xf>
    <xf numFmtId="0" fontId="16" fillId="8" borderId="16" xfId="0" applyFont="1" applyFill="1" applyBorder="1" applyAlignment="1">
      <alignment horizontal="center"/>
    </xf>
    <xf numFmtId="0" fontId="16" fillId="8" borderId="17" xfId="0" applyFont="1" applyFill="1" applyBorder="1" applyAlignment="1">
      <alignment horizontal="center"/>
    </xf>
    <xf numFmtId="0" fontId="16" fillId="8" borderId="14" xfId="0" applyFont="1" applyFill="1" applyBorder="1" applyAlignment="1">
      <alignment horizontal="center" vertical="center"/>
    </xf>
    <xf numFmtId="0" fontId="16" fillId="8" borderId="16" xfId="0" applyFont="1" applyFill="1" applyBorder="1" applyAlignment="1">
      <alignment horizontal="center" vertical="center"/>
    </xf>
    <xf numFmtId="0" fontId="16" fillId="8" borderId="17" xfId="0" applyFont="1" applyFill="1" applyBorder="1" applyAlignment="1">
      <alignment horizontal="center" vertical="center"/>
    </xf>
  </cellXfs>
  <cellStyles count="16">
    <cellStyle name="Millares" xfId="15" builtinId="3"/>
    <cellStyle name="Millares [0]" xfId="1" builtinId="6"/>
    <cellStyle name="Millares [0] 2 2 2" xfId="8"/>
    <cellStyle name="Moneda" xfId="2" builtinId="4"/>
    <cellStyle name="Moneda [0] 2 2" xfId="6"/>
    <cellStyle name="Moneda 11" xfId="5"/>
    <cellStyle name="Moneda 14" xfId="13"/>
    <cellStyle name="Moneda 16" xfId="12"/>
    <cellStyle name="Moneda 17" xfId="11"/>
    <cellStyle name="Moneda 18" xfId="9"/>
    <cellStyle name="Moneda 2 2" xfId="7"/>
    <cellStyle name="Moneda 21" xfId="10"/>
    <cellStyle name="Moneda 4" xfId="14"/>
    <cellStyle name="Normal" xfId="0" builtinId="0"/>
    <cellStyle name="Normal 2" xfId="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avid Antonio Garcia Bautista" id="{A9817E73-A1F5-4B46-9DF0-0435702054BE}" userId="S::davgarcia@dnp.gov.co::2757e86f-3deb-41cd-8d46-4aaf1074ccc9"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3" dT="2026-03-27T20:50:28.16" personId="{A9817E73-A1F5-4B46-9DF0-0435702054BE}" id="{4B7C3363-B038-4308-B997-7002E5B37606}">
    <text>El reporte de avance en meta se debe adelantar de manera acumulada (sumatoria de cada trimestre)</text>
  </threadedComment>
  <threadedComment ref="N3" dT="2026-03-27T20:52:13.74" personId="{A9817E73-A1F5-4B46-9DF0-0435702054BE}" id="{F34C5769-0FB0-45F2-AA7E-61A2D40F9CE9}">
    <text>El presupuesto inicial es inamovible, se registra el presupuesto aprobado en el CDJT.</text>
  </threadedComment>
  <threadedComment ref="P3" dT="2026-03-27T20:53:23.91" personId="{A9817E73-A1F5-4B46-9DF0-0435702054BE}" id="{FD03E175-82D2-469B-83D2-7F02C771BC1D}">
    <text>El reporte de ejecución presupuestal se debe adelantar de manera acumulada (sumatoria de cada trimestre) y debe guardar congruencia con lo reportado en el FUT.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abSelected="1" zoomScaleNormal="100" workbookViewId="0">
      <selection activeCell="K4" sqref="K4"/>
    </sheetView>
  </sheetViews>
  <sheetFormatPr baseColWidth="10" defaultColWidth="11.42578125" defaultRowHeight="15" x14ac:dyDescent="0.25"/>
  <cols>
    <col min="1" max="1" width="9.85546875" style="3" customWidth="1"/>
    <col min="2" max="2" width="18.140625" style="3" hidden="1" customWidth="1"/>
    <col min="3" max="3" width="8.28515625" style="3" hidden="1" customWidth="1"/>
    <col min="4" max="4" width="10.28515625" style="3" hidden="1" customWidth="1"/>
    <col min="5" max="5" width="16.7109375" style="3" hidden="1" customWidth="1"/>
    <col min="6" max="6" width="17.7109375" style="3" hidden="1" customWidth="1"/>
    <col min="7" max="7" width="11.5703125" style="3" hidden="1" customWidth="1"/>
    <col min="8" max="8" width="16.42578125" style="3" hidden="1" customWidth="1"/>
    <col min="9" max="9" width="11.42578125" style="3" hidden="1" customWidth="1"/>
    <col min="10" max="10" width="19.42578125" style="3" hidden="1" customWidth="1"/>
    <col min="11" max="11" width="41.28515625" style="3" customWidth="1"/>
    <col min="12" max="12" width="13.7109375" style="3" customWidth="1"/>
    <col min="13" max="13" width="12.7109375" style="3" customWidth="1"/>
    <col min="14" max="14" width="20.140625" style="3" customWidth="1"/>
    <col min="15" max="15" width="18.85546875" style="37" customWidth="1"/>
    <col min="16" max="16" width="16.28515625" style="37" customWidth="1"/>
    <col min="17" max="17" width="119.28515625" style="3" customWidth="1"/>
    <col min="18" max="18" width="11.42578125" style="3"/>
    <col min="19" max="19" width="12.28515625" style="4" bestFit="1" customWidth="1"/>
    <col min="20" max="16384" width="11.42578125" style="3"/>
  </cols>
  <sheetData>
    <row r="1" spans="1:19" s="1" customFormat="1" ht="30.75" thickBot="1" x14ac:dyDescent="0.3">
      <c r="A1" s="95" t="s">
        <v>0</v>
      </c>
      <c r="B1" s="96"/>
      <c r="C1" s="96"/>
      <c r="D1" s="96"/>
      <c r="E1" s="96"/>
      <c r="F1" s="96"/>
      <c r="G1" s="96"/>
      <c r="H1" s="96"/>
      <c r="I1" s="96"/>
      <c r="J1" s="96"/>
      <c r="K1" s="96"/>
      <c r="L1" s="96"/>
      <c r="M1" s="96"/>
      <c r="N1" s="96"/>
      <c r="O1" s="96"/>
      <c r="P1" s="96"/>
      <c r="Q1" s="97"/>
      <c r="S1" s="2"/>
    </row>
    <row r="2" spans="1:19" ht="24" customHeight="1" x14ac:dyDescent="0.25">
      <c r="A2" s="98" t="s">
        <v>1</v>
      </c>
      <c r="B2" s="99"/>
      <c r="C2" s="99"/>
      <c r="D2" s="99"/>
      <c r="E2" s="99"/>
      <c r="F2" s="99"/>
      <c r="G2" s="99"/>
      <c r="H2" s="99"/>
      <c r="I2" s="99"/>
      <c r="J2" s="99"/>
      <c r="K2" s="100"/>
      <c r="L2" s="101" t="s">
        <v>2</v>
      </c>
      <c r="M2" s="102"/>
      <c r="N2" s="103" t="s">
        <v>3</v>
      </c>
      <c r="O2" s="104"/>
      <c r="P2" s="104"/>
      <c r="Q2" s="105" t="s">
        <v>4</v>
      </c>
    </row>
    <row r="3" spans="1:19" s="10" customFormat="1" ht="60" x14ac:dyDescent="0.25">
      <c r="A3" s="5" t="s">
        <v>5</v>
      </c>
      <c r="B3" s="6" t="s">
        <v>6</v>
      </c>
      <c r="C3" s="6" t="s">
        <v>7</v>
      </c>
      <c r="D3" s="6" t="s">
        <v>8</v>
      </c>
      <c r="E3" s="6" t="s">
        <v>9</v>
      </c>
      <c r="F3" s="6" t="s">
        <v>10</v>
      </c>
      <c r="G3" s="6" t="s">
        <v>11</v>
      </c>
      <c r="H3" s="6" t="s">
        <v>12</v>
      </c>
      <c r="I3" s="6" t="s">
        <v>13</v>
      </c>
      <c r="J3" s="6" t="s">
        <v>14</v>
      </c>
      <c r="K3" s="6" t="s">
        <v>15</v>
      </c>
      <c r="L3" s="7" t="s">
        <v>16</v>
      </c>
      <c r="M3" s="8" t="s">
        <v>17</v>
      </c>
      <c r="N3" s="9" t="s">
        <v>18</v>
      </c>
      <c r="O3" s="9" t="s">
        <v>19</v>
      </c>
      <c r="P3" s="8" t="s">
        <v>20</v>
      </c>
      <c r="Q3" s="106"/>
      <c r="S3" s="4"/>
    </row>
    <row r="4" spans="1:19" ht="165.75" x14ac:dyDescent="0.3">
      <c r="A4" s="69">
        <v>1626</v>
      </c>
      <c r="B4" s="70" t="s">
        <v>46</v>
      </c>
      <c r="C4" s="70" t="s">
        <v>47</v>
      </c>
      <c r="D4" s="70" t="s">
        <v>25</v>
      </c>
      <c r="E4" s="71" t="s">
        <v>22</v>
      </c>
      <c r="F4" s="72" t="s">
        <v>48</v>
      </c>
      <c r="G4" s="73" t="s">
        <v>49</v>
      </c>
      <c r="H4" s="74" t="s">
        <v>44</v>
      </c>
      <c r="I4" s="73" t="s">
        <v>50</v>
      </c>
      <c r="J4" s="72" t="s">
        <v>51</v>
      </c>
      <c r="K4" s="75" t="s">
        <v>52</v>
      </c>
      <c r="L4" s="76">
        <v>7000</v>
      </c>
      <c r="M4" s="77">
        <v>7961</v>
      </c>
      <c r="N4" s="78">
        <v>15730632846</v>
      </c>
      <c r="O4" s="79">
        <v>15730632846</v>
      </c>
      <c r="P4" s="80">
        <v>4777543458</v>
      </c>
      <c r="Q4" s="81" t="s">
        <v>169</v>
      </c>
      <c r="R4" s="13"/>
      <c r="S4" s="3"/>
    </row>
    <row r="5" spans="1:19" ht="229.5" x14ac:dyDescent="0.3">
      <c r="A5" s="11">
        <v>1627</v>
      </c>
      <c r="B5" s="14" t="s">
        <v>46</v>
      </c>
      <c r="C5" s="14" t="s">
        <v>47</v>
      </c>
      <c r="D5" s="14" t="s">
        <v>25</v>
      </c>
      <c r="E5" s="12" t="s">
        <v>22</v>
      </c>
      <c r="F5" s="16" t="s">
        <v>21</v>
      </c>
      <c r="G5" s="14" t="s">
        <v>35</v>
      </c>
      <c r="H5" s="19" t="s">
        <v>44</v>
      </c>
      <c r="I5" s="15" t="s">
        <v>53</v>
      </c>
      <c r="J5" s="16" t="s">
        <v>54</v>
      </c>
      <c r="K5" s="67" t="s">
        <v>55</v>
      </c>
      <c r="L5" s="20">
        <v>3200</v>
      </c>
      <c r="M5" s="26">
        <v>734</v>
      </c>
      <c r="N5" s="21">
        <v>352517427</v>
      </c>
      <c r="O5" s="27">
        <v>352517427</v>
      </c>
      <c r="P5" s="27">
        <v>81299332</v>
      </c>
      <c r="Q5" s="62" t="s">
        <v>170</v>
      </c>
      <c r="R5" s="13"/>
      <c r="S5" s="3"/>
    </row>
    <row r="6" spans="1:19" ht="357" x14ac:dyDescent="0.3">
      <c r="A6" s="69">
        <v>1628</v>
      </c>
      <c r="B6" s="70" t="s">
        <v>46</v>
      </c>
      <c r="C6" s="70" t="s">
        <v>47</v>
      </c>
      <c r="D6" s="70" t="s">
        <v>25</v>
      </c>
      <c r="E6" s="71" t="s">
        <v>22</v>
      </c>
      <c r="F6" s="72" t="s">
        <v>56</v>
      </c>
      <c r="G6" s="72" t="s">
        <v>37</v>
      </c>
      <c r="H6" s="74" t="s">
        <v>44</v>
      </c>
      <c r="I6" s="73" t="s">
        <v>57</v>
      </c>
      <c r="J6" s="72" t="s">
        <v>58</v>
      </c>
      <c r="K6" s="75" t="s">
        <v>59</v>
      </c>
      <c r="L6" s="82">
        <v>1</v>
      </c>
      <c r="M6" s="83">
        <v>1</v>
      </c>
      <c r="N6" s="84">
        <v>348381276</v>
      </c>
      <c r="O6" s="79">
        <v>348381276</v>
      </c>
      <c r="P6" s="85">
        <v>86755656</v>
      </c>
      <c r="Q6" s="81" t="s">
        <v>150</v>
      </c>
      <c r="R6" s="13"/>
      <c r="S6" s="3"/>
    </row>
    <row r="7" spans="1:19" ht="153" x14ac:dyDescent="0.3">
      <c r="A7" s="11">
        <v>1629</v>
      </c>
      <c r="B7" s="14" t="s">
        <v>46</v>
      </c>
      <c r="C7" s="14" t="s">
        <v>47</v>
      </c>
      <c r="D7" s="14" t="s">
        <v>25</v>
      </c>
      <c r="E7" s="16" t="s">
        <v>38</v>
      </c>
      <c r="F7" s="14" t="s">
        <v>39</v>
      </c>
      <c r="G7" s="16" t="s">
        <v>60</v>
      </c>
      <c r="H7" s="19" t="s">
        <v>44</v>
      </c>
      <c r="I7" s="15" t="s">
        <v>61</v>
      </c>
      <c r="J7" s="16" t="s">
        <v>62</v>
      </c>
      <c r="K7" s="67" t="s">
        <v>63</v>
      </c>
      <c r="L7" s="23">
        <v>1</v>
      </c>
      <c r="M7" s="24">
        <v>1</v>
      </c>
      <c r="N7" s="21">
        <v>540232940</v>
      </c>
      <c r="O7" s="28">
        <v>540232940</v>
      </c>
      <c r="P7" s="29">
        <v>189579862</v>
      </c>
      <c r="Q7" s="62" t="s">
        <v>151</v>
      </c>
      <c r="R7" s="13"/>
      <c r="S7" s="3"/>
    </row>
    <row r="8" spans="1:19" ht="214.9" customHeight="1" x14ac:dyDescent="0.3">
      <c r="A8" s="11">
        <v>1630</v>
      </c>
      <c r="B8" s="14" t="s">
        <v>46</v>
      </c>
      <c r="C8" s="14" t="s">
        <v>47</v>
      </c>
      <c r="D8" s="14" t="s">
        <v>25</v>
      </c>
      <c r="E8" s="12" t="s">
        <v>22</v>
      </c>
      <c r="F8" s="16" t="s">
        <v>56</v>
      </c>
      <c r="G8" s="16" t="s">
        <v>37</v>
      </c>
      <c r="H8" s="19" t="s">
        <v>44</v>
      </c>
      <c r="I8" s="15" t="s">
        <v>57</v>
      </c>
      <c r="J8" s="16" t="s">
        <v>58</v>
      </c>
      <c r="K8" s="68" t="s">
        <v>64</v>
      </c>
      <c r="L8" s="23">
        <v>1</v>
      </c>
      <c r="M8" s="24">
        <v>1</v>
      </c>
      <c r="N8" s="21">
        <v>492962728</v>
      </c>
      <c r="O8" s="27">
        <v>492962728</v>
      </c>
      <c r="P8" s="29">
        <v>300131058</v>
      </c>
      <c r="Q8" s="62" t="s">
        <v>152</v>
      </c>
      <c r="R8" s="13"/>
      <c r="S8" s="3"/>
    </row>
    <row r="9" spans="1:19" ht="178.5" x14ac:dyDescent="0.3">
      <c r="A9" s="11">
        <v>1631</v>
      </c>
      <c r="B9" s="14" t="s">
        <v>46</v>
      </c>
      <c r="C9" s="14" t="s">
        <v>47</v>
      </c>
      <c r="D9" s="14" t="s">
        <v>25</v>
      </c>
      <c r="E9" s="16" t="s">
        <v>38</v>
      </c>
      <c r="F9" s="14" t="s">
        <v>39</v>
      </c>
      <c r="G9" s="16" t="s">
        <v>60</v>
      </c>
      <c r="H9" s="19" t="s">
        <v>44</v>
      </c>
      <c r="I9" s="15" t="s">
        <v>61</v>
      </c>
      <c r="J9" s="16" t="s">
        <v>62</v>
      </c>
      <c r="K9" s="68" t="s">
        <v>65</v>
      </c>
      <c r="L9" s="23">
        <v>1</v>
      </c>
      <c r="M9" s="24">
        <v>1</v>
      </c>
      <c r="N9" s="21">
        <v>232710187</v>
      </c>
      <c r="O9" s="27">
        <v>232710187</v>
      </c>
      <c r="P9" s="29">
        <v>7715166</v>
      </c>
      <c r="Q9" s="62" t="s">
        <v>153</v>
      </c>
      <c r="R9" s="13"/>
      <c r="S9" s="3"/>
    </row>
    <row r="10" spans="1:19" ht="351" customHeight="1" x14ac:dyDescent="0.3">
      <c r="A10" s="11">
        <v>1632</v>
      </c>
      <c r="B10" s="14" t="s">
        <v>46</v>
      </c>
      <c r="C10" s="14" t="s">
        <v>47</v>
      </c>
      <c r="D10" s="14" t="s">
        <v>25</v>
      </c>
      <c r="E10" s="12" t="s">
        <v>22</v>
      </c>
      <c r="F10" s="16" t="s">
        <v>56</v>
      </c>
      <c r="G10" s="16" t="s">
        <v>37</v>
      </c>
      <c r="H10" s="19" t="s">
        <v>44</v>
      </c>
      <c r="I10" s="15" t="s">
        <v>57</v>
      </c>
      <c r="J10" s="16" t="s">
        <v>58</v>
      </c>
      <c r="K10" s="68" t="s">
        <v>66</v>
      </c>
      <c r="L10" s="23">
        <v>1</v>
      </c>
      <c r="M10" s="24">
        <v>1</v>
      </c>
      <c r="N10" s="18">
        <v>80560117</v>
      </c>
      <c r="O10" s="27">
        <v>80560117</v>
      </c>
      <c r="P10" s="30">
        <v>24344239</v>
      </c>
      <c r="Q10" s="62" t="s">
        <v>154</v>
      </c>
      <c r="R10" s="13"/>
      <c r="S10" s="3"/>
    </row>
    <row r="11" spans="1:19" ht="216.75" x14ac:dyDescent="0.3">
      <c r="A11" s="11">
        <v>1633</v>
      </c>
      <c r="B11" s="14" t="s">
        <v>46</v>
      </c>
      <c r="C11" s="14" t="s">
        <v>47</v>
      </c>
      <c r="D11" s="14" t="s">
        <v>25</v>
      </c>
      <c r="E11" s="14" t="s">
        <v>30</v>
      </c>
      <c r="F11" s="14" t="s">
        <v>31</v>
      </c>
      <c r="G11" s="14" t="s">
        <v>85</v>
      </c>
      <c r="H11" s="14" t="s">
        <v>86</v>
      </c>
      <c r="I11" s="16" t="s">
        <v>87</v>
      </c>
      <c r="J11" s="16" t="s">
        <v>88</v>
      </c>
      <c r="K11" s="68" t="s">
        <v>67</v>
      </c>
      <c r="L11" s="17">
        <v>1</v>
      </c>
      <c r="M11" s="26">
        <v>0</v>
      </c>
      <c r="N11" s="18">
        <v>1758999</v>
      </c>
      <c r="O11" s="27">
        <v>1758999</v>
      </c>
      <c r="P11" s="31">
        <v>485262</v>
      </c>
      <c r="Q11" s="62" t="s">
        <v>171</v>
      </c>
      <c r="R11" s="13"/>
      <c r="S11" s="3"/>
    </row>
    <row r="12" spans="1:19" ht="331.5" x14ac:dyDescent="0.3">
      <c r="A12" s="11">
        <v>1634</v>
      </c>
      <c r="B12" s="14" t="s">
        <v>46</v>
      </c>
      <c r="C12" s="14" t="s">
        <v>47</v>
      </c>
      <c r="D12" s="14" t="s">
        <v>25</v>
      </c>
      <c r="E12" s="12" t="s">
        <v>22</v>
      </c>
      <c r="F12" s="16" t="s">
        <v>56</v>
      </c>
      <c r="G12" s="16" t="s">
        <v>37</v>
      </c>
      <c r="H12" s="16" t="s">
        <v>44</v>
      </c>
      <c r="I12" s="16" t="s">
        <v>57</v>
      </c>
      <c r="J12" s="16" t="s">
        <v>58</v>
      </c>
      <c r="K12" s="67" t="s">
        <v>68</v>
      </c>
      <c r="L12" s="23">
        <v>1</v>
      </c>
      <c r="M12" s="24">
        <v>1</v>
      </c>
      <c r="N12" s="21">
        <v>1807052250</v>
      </c>
      <c r="O12" s="27">
        <v>1807052250</v>
      </c>
      <c r="P12" s="31">
        <v>1464458736</v>
      </c>
      <c r="Q12" s="62" t="s">
        <v>172</v>
      </c>
      <c r="R12" s="13"/>
      <c r="S12" s="3"/>
    </row>
    <row r="13" spans="1:19" ht="229.5" x14ac:dyDescent="0.3">
      <c r="A13" s="69">
        <v>1635</v>
      </c>
      <c r="B13" s="70" t="s">
        <v>46</v>
      </c>
      <c r="C13" s="70" t="s">
        <v>47</v>
      </c>
      <c r="D13" s="70" t="s">
        <v>25</v>
      </c>
      <c r="E13" s="71" t="s">
        <v>22</v>
      </c>
      <c r="F13" s="72" t="s">
        <v>56</v>
      </c>
      <c r="G13" s="72" t="s">
        <v>37</v>
      </c>
      <c r="H13" s="72" t="s">
        <v>44</v>
      </c>
      <c r="I13" s="72" t="s">
        <v>57</v>
      </c>
      <c r="J13" s="72" t="s">
        <v>58</v>
      </c>
      <c r="K13" s="75" t="s">
        <v>69</v>
      </c>
      <c r="L13" s="82">
        <v>1</v>
      </c>
      <c r="M13" s="83">
        <v>1</v>
      </c>
      <c r="N13" s="84">
        <v>119423850</v>
      </c>
      <c r="O13" s="79">
        <v>127913856</v>
      </c>
      <c r="P13" s="86">
        <v>127913856</v>
      </c>
      <c r="Q13" s="81" t="s">
        <v>155</v>
      </c>
      <c r="R13" s="13"/>
      <c r="S13" s="3"/>
    </row>
    <row r="14" spans="1:19" ht="318.75" x14ac:dyDescent="0.3">
      <c r="A14" s="69">
        <v>1636</v>
      </c>
      <c r="B14" s="70" t="s">
        <v>46</v>
      </c>
      <c r="C14" s="70" t="s">
        <v>47</v>
      </c>
      <c r="D14" s="70" t="s">
        <v>25</v>
      </c>
      <c r="E14" s="71" t="s">
        <v>22</v>
      </c>
      <c r="F14" s="72" t="s">
        <v>56</v>
      </c>
      <c r="G14" s="72" t="s">
        <v>37</v>
      </c>
      <c r="H14" s="74" t="s">
        <v>44</v>
      </c>
      <c r="I14" s="73" t="s">
        <v>57</v>
      </c>
      <c r="J14" s="72" t="s">
        <v>58</v>
      </c>
      <c r="K14" s="87" t="s">
        <v>70</v>
      </c>
      <c r="L14" s="88">
        <v>500</v>
      </c>
      <c r="M14" s="77">
        <v>453</v>
      </c>
      <c r="N14" s="89">
        <v>1222000000</v>
      </c>
      <c r="O14" s="79">
        <v>1222000000</v>
      </c>
      <c r="P14" s="90">
        <v>1107132000</v>
      </c>
      <c r="Q14" s="81" t="s">
        <v>165</v>
      </c>
      <c r="R14" s="13"/>
      <c r="S14" s="3"/>
    </row>
    <row r="15" spans="1:19" ht="369.75" x14ac:dyDescent="0.3">
      <c r="A15" s="69">
        <v>1637</v>
      </c>
      <c r="B15" s="70" t="s">
        <v>46</v>
      </c>
      <c r="C15" s="70" t="s">
        <v>47</v>
      </c>
      <c r="D15" s="70" t="s">
        <v>25</v>
      </c>
      <c r="E15" s="72" t="s">
        <v>26</v>
      </c>
      <c r="F15" s="72" t="s">
        <v>27</v>
      </c>
      <c r="G15" s="70" t="s">
        <v>41</v>
      </c>
      <c r="H15" s="70" t="s">
        <v>34</v>
      </c>
      <c r="I15" s="73" t="s">
        <v>28</v>
      </c>
      <c r="J15" s="72" t="s">
        <v>29</v>
      </c>
      <c r="K15" s="87" t="s">
        <v>71</v>
      </c>
      <c r="L15" s="88">
        <v>1500</v>
      </c>
      <c r="M15" s="91">
        <v>872</v>
      </c>
      <c r="N15" s="84">
        <v>1677000000</v>
      </c>
      <c r="O15" s="79">
        <v>1879467058</v>
      </c>
      <c r="P15" s="90">
        <v>1879467058</v>
      </c>
      <c r="Q15" s="81" t="s">
        <v>166</v>
      </c>
      <c r="R15" s="13"/>
      <c r="S15" s="3"/>
    </row>
    <row r="16" spans="1:19" ht="340.9" customHeight="1" x14ac:dyDescent="0.3">
      <c r="A16" s="11">
        <v>1638</v>
      </c>
      <c r="B16" s="14" t="s">
        <v>46</v>
      </c>
      <c r="C16" s="14" t="s">
        <v>47</v>
      </c>
      <c r="D16" s="14" t="s">
        <v>25</v>
      </c>
      <c r="E16" s="12" t="s">
        <v>22</v>
      </c>
      <c r="F16" s="16" t="s">
        <v>21</v>
      </c>
      <c r="G16" s="14" t="s">
        <v>35</v>
      </c>
      <c r="H16" s="19" t="s">
        <v>44</v>
      </c>
      <c r="I16" s="15" t="s">
        <v>24</v>
      </c>
      <c r="J16" s="16" t="s">
        <v>72</v>
      </c>
      <c r="K16" s="68" t="s">
        <v>73</v>
      </c>
      <c r="L16" s="20">
        <v>2100</v>
      </c>
      <c r="M16" s="32">
        <v>1520</v>
      </c>
      <c r="N16" s="21">
        <v>11075000000</v>
      </c>
      <c r="O16" s="27">
        <v>11075000000</v>
      </c>
      <c r="P16" s="33">
        <v>6323922298</v>
      </c>
      <c r="Q16" s="63" t="s">
        <v>167</v>
      </c>
      <c r="R16" s="13"/>
      <c r="S16" s="3"/>
    </row>
    <row r="17" spans="1:19" ht="178.5" x14ac:dyDescent="0.3">
      <c r="A17" s="11">
        <v>1639</v>
      </c>
      <c r="B17" s="14" t="s">
        <v>46</v>
      </c>
      <c r="C17" s="14" t="s">
        <v>47</v>
      </c>
      <c r="D17" s="14" t="s">
        <v>25</v>
      </c>
      <c r="E17" s="14" t="s">
        <v>30</v>
      </c>
      <c r="F17" s="14" t="s">
        <v>31</v>
      </c>
      <c r="G17" s="16" t="s">
        <v>45</v>
      </c>
      <c r="H17" s="16" t="s">
        <v>23</v>
      </c>
      <c r="I17" s="15" t="s">
        <v>32</v>
      </c>
      <c r="J17" s="16" t="s">
        <v>33</v>
      </c>
      <c r="K17" s="67" t="s">
        <v>74</v>
      </c>
      <c r="L17" s="20">
        <v>25</v>
      </c>
      <c r="M17" s="26">
        <v>7</v>
      </c>
      <c r="N17" s="21">
        <v>34904400</v>
      </c>
      <c r="O17" s="27">
        <v>34904400</v>
      </c>
      <c r="P17" s="33">
        <v>9773232</v>
      </c>
      <c r="Q17" s="63" t="s">
        <v>168</v>
      </c>
      <c r="R17" s="13"/>
      <c r="S17" s="3"/>
    </row>
    <row r="18" spans="1:19" ht="165.75" x14ac:dyDescent="0.3">
      <c r="A18" s="11">
        <v>1640</v>
      </c>
      <c r="B18" s="14" t="s">
        <v>46</v>
      </c>
      <c r="C18" s="14" t="s">
        <v>47</v>
      </c>
      <c r="D18" s="14" t="s">
        <v>25</v>
      </c>
      <c r="E18" s="16" t="s">
        <v>38</v>
      </c>
      <c r="F18" s="14" t="s">
        <v>39</v>
      </c>
      <c r="G18" s="16" t="s">
        <v>60</v>
      </c>
      <c r="H18" s="19" t="s">
        <v>44</v>
      </c>
      <c r="I18" s="15" t="s">
        <v>61</v>
      </c>
      <c r="J18" s="16" t="s">
        <v>62</v>
      </c>
      <c r="K18" s="67" t="s">
        <v>75</v>
      </c>
      <c r="L18" s="23">
        <v>1</v>
      </c>
      <c r="M18" s="24">
        <v>1</v>
      </c>
      <c r="N18" s="21">
        <v>424476644</v>
      </c>
      <c r="O18" s="27">
        <v>424476644</v>
      </c>
      <c r="P18" s="34">
        <v>93950830</v>
      </c>
      <c r="Q18" s="63" t="s">
        <v>156</v>
      </c>
      <c r="R18" s="13"/>
      <c r="S18" s="3"/>
    </row>
    <row r="19" spans="1:19" ht="165.75" x14ac:dyDescent="0.3">
      <c r="A19" s="11">
        <v>1641</v>
      </c>
      <c r="B19" s="14" t="s">
        <v>46</v>
      </c>
      <c r="C19" s="14" t="s">
        <v>47</v>
      </c>
      <c r="D19" s="14" t="s">
        <v>25</v>
      </c>
      <c r="E19" s="12" t="s">
        <v>22</v>
      </c>
      <c r="F19" s="16" t="s">
        <v>56</v>
      </c>
      <c r="G19" s="16" t="s">
        <v>37</v>
      </c>
      <c r="H19" s="19" t="s">
        <v>44</v>
      </c>
      <c r="I19" s="15" t="s">
        <v>57</v>
      </c>
      <c r="J19" s="16" t="s">
        <v>58</v>
      </c>
      <c r="K19" s="67" t="s">
        <v>76</v>
      </c>
      <c r="L19" s="23">
        <v>1</v>
      </c>
      <c r="M19" s="24">
        <v>1</v>
      </c>
      <c r="N19" s="21">
        <v>240000000</v>
      </c>
      <c r="O19" s="27">
        <v>240000000</v>
      </c>
      <c r="P19" s="34">
        <v>7123500</v>
      </c>
      <c r="Q19" s="63" t="s">
        <v>157</v>
      </c>
      <c r="R19" s="13"/>
      <c r="S19" s="3"/>
    </row>
    <row r="20" spans="1:19" ht="165.75" x14ac:dyDescent="0.3">
      <c r="A20" s="11">
        <v>1642</v>
      </c>
      <c r="B20" s="14" t="s">
        <v>46</v>
      </c>
      <c r="C20" s="14" t="s">
        <v>47</v>
      </c>
      <c r="D20" s="14" t="s">
        <v>25</v>
      </c>
      <c r="E20" s="12" t="s">
        <v>22</v>
      </c>
      <c r="F20" s="16" t="s">
        <v>56</v>
      </c>
      <c r="G20" s="16" t="s">
        <v>37</v>
      </c>
      <c r="H20" s="19" t="s">
        <v>44</v>
      </c>
      <c r="I20" s="15" t="s">
        <v>57</v>
      </c>
      <c r="J20" s="16" t="s">
        <v>58</v>
      </c>
      <c r="K20" s="68" t="s">
        <v>77</v>
      </c>
      <c r="L20" s="23">
        <v>1</v>
      </c>
      <c r="M20" s="24">
        <v>1</v>
      </c>
      <c r="N20" s="21">
        <v>324028584</v>
      </c>
      <c r="O20" s="27">
        <v>324028584</v>
      </c>
      <c r="P20" s="34">
        <v>153913577</v>
      </c>
      <c r="Q20" s="63" t="s">
        <v>158</v>
      </c>
      <c r="R20" s="13"/>
      <c r="S20" s="3"/>
    </row>
    <row r="21" spans="1:19" ht="191.25" x14ac:dyDescent="0.3">
      <c r="A21" s="11">
        <v>1643</v>
      </c>
      <c r="B21" s="14" t="s">
        <v>46</v>
      </c>
      <c r="C21" s="14" t="s">
        <v>47</v>
      </c>
      <c r="D21" s="14" t="s">
        <v>25</v>
      </c>
      <c r="E21" s="12" t="s">
        <v>22</v>
      </c>
      <c r="F21" s="16" t="s">
        <v>56</v>
      </c>
      <c r="G21" s="16" t="s">
        <v>37</v>
      </c>
      <c r="H21" s="19" t="s">
        <v>44</v>
      </c>
      <c r="I21" s="15" t="s">
        <v>57</v>
      </c>
      <c r="J21" s="16" t="s">
        <v>58</v>
      </c>
      <c r="K21" s="68" t="s">
        <v>78</v>
      </c>
      <c r="L21" s="23">
        <v>1</v>
      </c>
      <c r="M21" s="24">
        <v>1</v>
      </c>
      <c r="N21" s="25">
        <v>3499640161</v>
      </c>
      <c r="O21" s="27">
        <v>3499640161</v>
      </c>
      <c r="P21" s="34">
        <v>2193107834</v>
      </c>
      <c r="Q21" s="63" t="s">
        <v>159</v>
      </c>
      <c r="R21" s="13"/>
      <c r="S21" s="3"/>
    </row>
    <row r="22" spans="1:19" ht="165.75" x14ac:dyDescent="0.3">
      <c r="A22" s="11">
        <v>1644</v>
      </c>
      <c r="B22" s="14" t="s">
        <v>46</v>
      </c>
      <c r="C22" s="14" t="s">
        <v>47</v>
      </c>
      <c r="D22" s="14" t="s">
        <v>25</v>
      </c>
      <c r="E22" s="14" t="s">
        <v>30</v>
      </c>
      <c r="F22" s="16" t="s">
        <v>40</v>
      </c>
      <c r="G22" s="16" t="s">
        <v>45</v>
      </c>
      <c r="H22" s="16" t="s">
        <v>36</v>
      </c>
      <c r="I22" s="15" t="s">
        <v>42</v>
      </c>
      <c r="J22" s="16" t="s">
        <v>43</v>
      </c>
      <c r="K22" s="68" t="s">
        <v>79</v>
      </c>
      <c r="L22" s="17">
        <v>10</v>
      </c>
      <c r="M22" s="32">
        <v>3</v>
      </c>
      <c r="N22" s="25">
        <v>10891199</v>
      </c>
      <c r="O22" s="27">
        <v>10891199</v>
      </c>
      <c r="P22" s="34">
        <v>3267359</v>
      </c>
      <c r="Q22" s="63" t="s">
        <v>160</v>
      </c>
      <c r="R22" s="13"/>
      <c r="S22" s="3"/>
    </row>
    <row r="23" spans="1:19" ht="242.25" x14ac:dyDescent="0.3">
      <c r="A23" s="69">
        <v>1645</v>
      </c>
      <c r="B23" s="70" t="s">
        <v>46</v>
      </c>
      <c r="C23" s="70" t="s">
        <v>47</v>
      </c>
      <c r="D23" s="70" t="s">
        <v>25</v>
      </c>
      <c r="E23" s="71" t="s">
        <v>22</v>
      </c>
      <c r="F23" s="72" t="s">
        <v>56</v>
      </c>
      <c r="G23" s="72" t="s">
        <v>37</v>
      </c>
      <c r="H23" s="74" t="s">
        <v>44</v>
      </c>
      <c r="I23" s="73" t="s">
        <v>57</v>
      </c>
      <c r="J23" s="72" t="s">
        <v>58</v>
      </c>
      <c r="K23" s="87" t="s">
        <v>80</v>
      </c>
      <c r="L23" s="92">
        <v>200</v>
      </c>
      <c r="M23" s="91">
        <v>907</v>
      </c>
      <c r="N23" s="89">
        <v>168000000</v>
      </c>
      <c r="O23" s="93">
        <v>168000000</v>
      </c>
      <c r="P23" s="94">
        <v>54370000</v>
      </c>
      <c r="Q23" s="81" t="s">
        <v>161</v>
      </c>
      <c r="R23" s="13"/>
      <c r="S23" s="3"/>
    </row>
    <row r="24" spans="1:19" ht="333.6" customHeight="1" x14ac:dyDescent="0.3">
      <c r="A24" s="11">
        <v>1646</v>
      </c>
      <c r="B24" s="14" t="s">
        <v>46</v>
      </c>
      <c r="C24" s="14" t="s">
        <v>47</v>
      </c>
      <c r="D24" s="14" t="s">
        <v>25</v>
      </c>
      <c r="E24" s="12" t="s">
        <v>22</v>
      </c>
      <c r="F24" s="16" t="s">
        <v>56</v>
      </c>
      <c r="G24" s="16" t="s">
        <v>37</v>
      </c>
      <c r="H24" s="19" t="s">
        <v>44</v>
      </c>
      <c r="I24" s="15" t="s">
        <v>57</v>
      </c>
      <c r="J24" s="16" t="s">
        <v>58</v>
      </c>
      <c r="K24" s="68" t="s">
        <v>81</v>
      </c>
      <c r="L24" s="35">
        <v>1400</v>
      </c>
      <c r="M24" s="32">
        <v>796</v>
      </c>
      <c r="N24" s="18">
        <v>2347773850</v>
      </c>
      <c r="O24" s="36">
        <v>2347773850</v>
      </c>
      <c r="P24" s="30">
        <v>349488793</v>
      </c>
      <c r="Q24" s="63" t="s">
        <v>162</v>
      </c>
      <c r="R24" s="13"/>
      <c r="S24" s="3"/>
    </row>
    <row r="25" spans="1:19" ht="178.5" x14ac:dyDescent="0.3">
      <c r="A25" s="11">
        <v>1647</v>
      </c>
      <c r="B25" s="14" t="s">
        <v>46</v>
      </c>
      <c r="C25" s="14" t="s">
        <v>47</v>
      </c>
      <c r="D25" s="14" t="s">
        <v>25</v>
      </c>
      <c r="E25" s="12" t="s">
        <v>22</v>
      </c>
      <c r="F25" s="16" t="s">
        <v>56</v>
      </c>
      <c r="G25" s="16" t="s">
        <v>37</v>
      </c>
      <c r="H25" s="19" t="s">
        <v>44</v>
      </c>
      <c r="I25" s="15" t="s">
        <v>57</v>
      </c>
      <c r="J25" s="16" t="s">
        <v>58</v>
      </c>
      <c r="K25" s="68" t="s">
        <v>82</v>
      </c>
      <c r="L25" s="22">
        <v>1</v>
      </c>
      <c r="M25" s="24">
        <v>1</v>
      </c>
      <c r="N25" s="18">
        <v>1411261760</v>
      </c>
      <c r="O25" s="36">
        <v>1411264760</v>
      </c>
      <c r="P25" s="30">
        <v>390208577</v>
      </c>
      <c r="Q25" s="63" t="s">
        <v>163</v>
      </c>
      <c r="R25" s="13"/>
      <c r="S25" s="3"/>
    </row>
    <row r="26" spans="1:19" ht="165.75" x14ac:dyDescent="0.3">
      <c r="A26" s="11">
        <v>1648</v>
      </c>
      <c r="B26" s="14" t="s">
        <v>46</v>
      </c>
      <c r="C26" s="14" t="s">
        <v>47</v>
      </c>
      <c r="D26" s="14" t="s">
        <v>25</v>
      </c>
      <c r="E26" s="12" t="s">
        <v>22</v>
      </c>
      <c r="F26" s="16" t="s">
        <v>56</v>
      </c>
      <c r="G26" s="16" t="s">
        <v>37</v>
      </c>
      <c r="H26" s="19" t="s">
        <v>44</v>
      </c>
      <c r="I26" s="15" t="s">
        <v>57</v>
      </c>
      <c r="J26" s="16" t="s">
        <v>58</v>
      </c>
      <c r="K26" s="68" t="s">
        <v>83</v>
      </c>
      <c r="L26" s="22">
        <v>1</v>
      </c>
      <c r="M26" s="24">
        <v>1</v>
      </c>
      <c r="N26" s="18">
        <v>2076019113</v>
      </c>
      <c r="O26" s="27">
        <v>2076019113</v>
      </c>
      <c r="P26" s="30">
        <v>687970395</v>
      </c>
      <c r="Q26" s="63" t="s">
        <v>173</v>
      </c>
      <c r="R26" s="13"/>
      <c r="S26" s="3"/>
    </row>
    <row r="27" spans="1:19" ht="255" x14ac:dyDescent="0.3">
      <c r="A27" s="11">
        <v>1649</v>
      </c>
      <c r="B27" s="14" t="s">
        <v>46</v>
      </c>
      <c r="C27" s="14" t="s">
        <v>47</v>
      </c>
      <c r="D27" s="14" t="s">
        <v>25</v>
      </c>
      <c r="E27" s="12" t="s">
        <v>22</v>
      </c>
      <c r="F27" s="16" t="s">
        <v>56</v>
      </c>
      <c r="G27" s="16" t="s">
        <v>37</v>
      </c>
      <c r="H27" s="19" t="s">
        <v>44</v>
      </c>
      <c r="I27" s="15" t="s">
        <v>57</v>
      </c>
      <c r="J27" s="16" t="s">
        <v>58</v>
      </c>
      <c r="K27" s="67" t="s">
        <v>84</v>
      </c>
      <c r="L27" s="23">
        <v>1</v>
      </c>
      <c r="M27" s="24">
        <v>1</v>
      </c>
      <c r="N27" s="56">
        <v>74915522000</v>
      </c>
      <c r="O27" s="28">
        <v>74915522000</v>
      </c>
      <c r="P27" s="28">
        <v>11120013500</v>
      </c>
      <c r="Q27" s="64" t="s">
        <v>164</v>
      </c>
      <c r="R27" s="13"/>
      <c r="S27" s="3"/>
    </row>
    <row r="28" spans="1:19" x14ac:dyDescent="0.25">
      <c r="N28" s="58">
        <f>SUM(N4:N27)</f>
        <v>119132750331</v>
      </c>
      <c r="O28" s="58">
        <f>SUM(O4:O27)</f>
        <v>119343710395</v>
      </c>
      <c r="P28" s="58">
        <f>SUM(P4:P27)</f>
        <v>31433935578</v>
      </c>
      <c r="Q28" s="38"/>
    </row>
    <row r="29" spans="1:19" x14ac:dyDescent="0.25">
      <c r="Q29" s="39"/>
    </row>
  </sheetData>
  <sheetProtection formatCells="0" selectLockedCells="1" autoFilter="0" pivotTables="0"/>
  <protectedRanges>
    <protectedRange sqref="M3" name="Rango1_1_1_1_2"/>
  </protectedRanges>
  <autoFilter ref="A3:Q27"/>
  <mergeCells count="5">
    <mergeCell ref="A1:Q1"/>
    <mergeCell ref="A2:K2"/>
    <mergeCell ref="L2:M2"/>
    <mergeCell ref="N2:P2"/>
    <mergeCell ref="Q2:Q3"/>
  </mergeCells>
  <pageMargins left="0.7" right="0.7" top="0.75" bottom="0.75" header="0.3" footer="0.3"/>
  <pageSetup orientation="portrait" r:id="rId1"/>
  <ignoredErrors>
    <ignoredError sqref="N28 O28:P2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1"/>
  <sheetViews>
    <sheetView topLeftCell="A157" zoomScale="90" zoomScaleNormal="90" workbookViewId="0">
      <selection activeCell="J178" sqref="J178"/>
    </sheetView>
  </sheetViews>
  <sheetFormatPr baseColWidth="10" defaultColWidth="11.42578125" defaultRowHeight="15" x14ac:dyDescent="0.25"/>
  <cols>
    <col min="2" max="2" width="18" customWidth="1"/>
    <col min="10" max="10" width="16.28515625" customWidth="1"/>
  </cols>
  <sheetData>
    <row r="1" spans="1:15" ht="15" customHeight="1" x14ac:dyDescent="0.25">
      <c r="A1" s="107" t="s">
        <v>89</v>
      </c>
      <c r="B1" s="108"/>
      <c r="C1" s="108"/>
      <c r="D1" s="108"/>
      <c r="E1" s="108"/>
      <c r="F1" s="108"/>
      <c r="G1" s="109"/>
      <c r="H1" s="40"/>
      <c r="I1" s="107" t="s">
        <v>89</v>
      </c>
      <c r="J1" s="108"/>
      <c r="K1" s="108"/>
      <c r="L1" s="108"/>
      <c r="M1" s="108"/>
      <c r="N1" s="108"/>
      <c r="O1" s="109"/>
    </row>
    <row r="2" spans="1:15" ht="49.5" x14ac:dyDescent="0.25">
      <c r="A2" s="41" t="s">
        <v>90</v>
      </c>
      <c r="B2" s="41" t="s">
        <v>91</v>
      </c>
      <c r="C2" s="41" t="s">
        <v>92</v>
      </c>
      <c r="D2" s="41" t="s">
        <v>93</v>
      </c>
      <c r="E2" s="41" t="s">
        <v>94</v>
      </c>
      <c r="F2" s="41" t="s">
        <v>95</v>
      </c>
      <c r="G2" s="41" t="s">
        <v>96</v>
      </c>
      <c r="H2" s="40"/>
      <c r="I2" s="41" t="s">
        <v>90</v>
      </c>
      <c r="J2" s="41" t="s">
        <v>91</v>
      </c>
      <c r="K2" s="41" t="s">
        <v>92</v>
      </c>
      <c r="L2" s="41" t="s">
        <v>93</v>
      </c>
      <c r="M2" s="41" t="s">
        <v>94</v>
      </c>
      <c r="N2" s="41" t="s">
        <v>95</v>
      </c>
      <c r="O2" s="41" t="s">
        <v>96</v>
      </c>
    </row>
    <row r="3" spans="1:15" ht="16.5" x14ac:dyDescent="0.25">
      <c r="A3" s="42">
        <v>1626</v>
      </c>
      <c r="B3" s="42" t="s">
        <v>97</v>
      </c>
      <c r="C3" s="42">
        <v>56</v>
      </c>
      <c r="D3" s="42">
        <v>94</v>
      </c>
      <c r="E3" s="42"/>
      <c r="F3" s="42"/>
      <c r="G3" s="42">
        <f>SUM(C3:F3)</f>
        <v>150</v>
      </c>
      <c r="H3" s="40"/>
      <c r="I3" s="42">
        <v>1627</v>
      </c>
      <c r="J3" s="42" t="s">
        <v>97</v>
      </c>
      <c r="K3" s="42">
        <v>13</v>
      </c>
      <c r="L3" s="42">
        <v>31</v>
      </c>
      <c r="M3" s="42"/>
      <c r="N3" s="42"/>
      <c r="O3" s="42">
        <f>SUM(K3:N3)</f>
        <v>44</v>
      </c>
    </row>
    <row r="4" spans="1:15" ht="16.5" x14ac:dyDescent="0.25">
      <c r="A4" s="42">
        <v>1626</v>
      </c>
      <c r="B4" s="42" t="s">
        <v>98</v>
      </c>
      <c r="C4" s="42">
        <v>33</v>
      </c>
      <c r="D4" s="42">
        <v>19</v>
      </c>
      <c r="E4" s="42"/>
      <c r="F4" s="42"/>
      <c r="G4" s="42">
        <f t="shared" ref="G4:G24" si="0">SUM(C4:F4)</f>
        <v>52</v>
      </c>
      <c r="H4" s="40"/>
      <c r="I4" s="42">
        <v>1627</v>
      </c>
      <c r="J4" s="42" t="s">
        <v>98</v>
      </c>
      <c r="K4" s="42">
        <v>3</v>
      </c>
      <c r="L4" s="42">
        <v>2</v>
      </c>
      <c r="M4" s="42"/>
      <c r="N4" s="42"/>
      <c r="O4" s="42">
        <f t="shared" ref="O4:O24" si="1">SUM(K4:N4)</f>
        <v>5</v>
      </c>
    </row>
    <row r="5" spans="1:15" ht="16.5" x14ac:dyDescent="0.25">
      <c r="A5" s="42">
        <v>1626</v>
      </c>
      <c r="B5" s="42" t="s">
        <v>99</v>
      </c>
      <c r="C5" s="42">
        <v>134</v>
      </c>
      <c r="D5" s="42">
        <v>103</v>
      </c>
      <c r="E5" s="42"/>
      <c r="F5" s="42"/>
      <c r="G5" s="42">
        <f t="shared" si="0"/>
        <v>237</v>
      </c>
      <c r="H5" s="40"/>
      <c r="I5" s="42">
        <v>1627</v>
      </c>
      <c r="J5" s="42" t="s">
        <v>99</v>
      </c>
      <c r="K5" s="42">
        <v>32</v>
      </c>
      <c r="L5" s="42">
        <v>37</v>
      </c>
      <c r="M5" s="42">
        <v>1</v>
      </c>
      <c r="N5" s="42"/>
      <c r="O5" s="42">
        <f t="shared" si="1"/>
        <v>70</v>
      </c>
    </row>
    <row r="6" spans="1:15" ht="16.5" x14ac:dyDescent="0.25">
      <c r="A6" s="42">
        <v>1626</v>
      </c>
      <c r="B6" s="42" t="s">
        <v>100</v>
      </c>
      <c r="C6" s="42">
        <v>301</v>
      </c>
      <c r="D6" s="42">
        <v>512</v>
      </c>
      <c r="E6" s="42"/>
      <c r="F6" s="42"/>
      <c r="G6" s="42">
        <f t="shared" si="0"/>
        <v>813</v>
      </c>
      <c r="H6" s="40"/>
      <c r="I6" s="42">
        <v>1627</v>
      </c>
      <c r="J6" s="42" t="s">
        <v>100</v>
      </c>
      <c r="K6" s="42">
        <v>18</v>
      </c>
      <c r="L6" s="42">
        <v>36</v>
      </c>
      <c r="M6" s="42"/>
      <c r="N6" s="42"/>
      <c r="O6" s="42">
        <f t="shared" si="1"/>
        <v>54</v>
      </c>
    </row>
    <row r="7" spans="1:15" ht="16.5" x14ac:dyDescent="0.25">
      <c r="A7" s="42">
        <v>1626</v>
      </c>
      <c r="B7" s="42" t="s">
        <v>101</v>
      </c>
      <c r="C7" s="42">
        <v>585</v>
      </c>
      <c r="D7" s="42">
        <v>894</v>
      </c>
      <c r="E7" s="42">
        <v>1</v>
      </c>
      <c r="F7" s="42"/>
      <c r="G7" s="42">
        <f t="shared" si="0"/>
        <v>1480</v>
      </c>
      <c r="H7" s="40"/>
      <c r="I7" s="42">
        <v>1627</v>
      </c>
      <c r="J7" s="42" t="s">
        <v>101</v>
      </c>
      <c r="K7" s="42">
        <v>33</v>
      </c>
      <c r="L7" s="42">
        <v>102</v>
      </c>
      <c r="M7" s="42"/>
      <c r="N7" s="42"/>
      <c r="O7" s="42">
        <f t="shared" si="1"/>
        <v>135</v>
      </c>
    </row>
    <row r="8" spans="1:15" ht="16.5" x14ac:dyDescent="0.25">
      <c r="A8" s="42">
        <v>1626</v>
      </c>
      <c r="B8" s="42" t="s">
        <v>102</v>
      </c>
      <c r="C8" s="42">
        <v>104</v>
      </c>
      <c r="D8" s="42">
        <v>165</v>
      </c>
      <c r="E8" s="42"/>
      <c r="F8" s="42"/>
      <c r="G8" s="42">
        <f t="shared" si="0"/>
        <v>269</v>
      </c>
      <c r="H8" s="40"/>
      <c r="I8" s="42">
        <v>1627</v>
      </c>
      <c r="J8" s="42" t="s">
        <v>102</v>
      </c>
      <c r="K8" s="42">
        <v>1</v>
      </c>
      <c r="L8" s="42">
        <v>10</v>
      </c>
      <c r="M8" s="42"/>
      <c r="N8" s="42"/>
      <c r="O8" s="42">
        <f t="shared" si="1"/>
        <v>11</v>
      </c>
    </row>
    <row r="9" spans="1:15" ht="16.5" x14ac:dyDescent="0.25">
      <c r="A9" s="42">
        <v>1626</v>
      </c>
      <c r="B9" s="42" t="s">
        <v>103</v>
      </c>
      <c r="C9" s="42">
        <v>346</v>
      </c>
      <c r="D9" s="42">
        <v>534</v>
      </c>
      <c r="E9" s="42"/>
      <c r="F9" s="42"/>
      <c r="G9" s="42">
        <f t="shared" si="0"/>
        <v>880</v>
      </c>
      <c r="H9" s="40"/>
      <c r="I9" s="42">
        <v>1627</v>
      </c>
      <c r="J9" s="42" t="s">
        <v>103</v>
      </c>
      <c r="K9" s="42">
        <v>24</v>
      </c>
      <c r="L9" s="42">
        <v>73</v>
      </c>
      <c r="M9" s="42"/>
      <c r="N9" s="42"/>
      <c r="O9" s="42">
        <f t="shared" si="1"/>
        <v>97</v>
      </c>
    </row>
    <row r="10" spans="1:15" ht="16.5" x14ac:dyDescent="0.25">
      <c r="A10" s="42">
        <v>1626</v>
      </c>
      <c r="B10" s="42" t="s">
        <v>104</v>
      </c>
      <c r="C10" s="42">
        <v>323</v>
      </c>
      <c r="D10" s="42">
        <v>475</v>
      </c>
      <c r="E10" s="42"/>
      <c r="F10" s="42"/>
      <c r="G10" s="42">
        <f t="shared" si="0"/>
        <v>798</v>
      </c>
      <c r="H10" s="40"/>
      <c r="I10" s="42">
        <v>1627</v>
      </c>
      <c r="J10" s="42" t="s">
        <v>104</v>
      </c>
      <c r="K10" s="42">
        <v>39</v>
      </c>
      <c r="L10" s="42">
        <v>97</v>
      </c>
      <c r="M10" s="42">
        <v>1</v>
      </c>
      <c r="N10" s="42"/>
      <c r="O10" s="42">
        <f t="shared" si="1"/>
        <v>137</v>
      </c>
    </row>
    <row r="11" spans="1:15" ht="16.5" x14ac:dyDescent="0.25">
      <c r="A11" s="42">
        <v>1626</v>
      </c>
      <c r="B11" s="42" t="s">
        <v>105</v>
      </c>
      <c r="C11" s="42">
        <v>38</v>
      </c>
      <c r="D11" s="42">
        <v>66</v>
      </c>
      <c r="E11" s="42"/>
      <c r="F11" s="42"/>
      <c r="G11" s="42">
        <f t="shared" si="0"/>
        <v>104</v>
      </c>
      <c r="H11" s="40"/>
      <c r="I11" s="42">
        <v>1627</v>
      </c>
      <c r="J11" s="42" t="s">
        <v>105</v>
      </c>
      <c r="K11" s="42">
        <v>3</v>
      </c>
      <c r="L11" s="42">
        <v>2</v>
      </c>
      <c r="M11" s="42"/>
      <c r="N11" s="42"/>
      <c r="O11" s="42">
        <f t="shared" si="1"/>
        <v>5</v>
      </c>
    </row>
    <row r="12" spans="1:15" ht="16.5" x14ac:dyDescent="0.25">
      <c r="A12" s="42">
        <v>1626</v>
      </c>
      <c r="B12" s="42" t="s">
        <v>106</v>
      </c>
      <c r="C12" s="42">
        <v>80</v>
      </c>
      <c r="D12" s="42">
        <v>88</v>
      </c>
      <c r="E12" s="42"/>
      <c r="F12" s="42"/>
      <c r="G12" s="42">
        <f t="shared" si="0"/>
        <v>168</v>
      </c>
      <c r="H12" s="40"/>
      <c r="I12" s="42">
        <v>1627</v>
      </c>
      <c r="J12" s="42" t="s">
        <v>106</v>
      </c>
      <c r="K12" s="42">
        <v>4</v>
      </c>
      <c r="L12" s="42">
        <v>9</v>
      </c>
      <c r="M12" s="42"/>
      <c r="N12" s="42"/>
      <c r="O12" s="42">
        <f t="shared" si="1"/>
        <v>13</v>
      </c>
    </row>
    <row r="13" spans="1:15" ht="16.5" x14ac:dyDescent="0.25">
      <c r="A13" s="42">
        <v>1626</v>
      </c>
      <c r="B13" s="42" t="s">
        <v>107</v>
      </c>
      <c r="C13" s="42">
        <v>158</v>
      </c>
      <c r="D13" s="42">
        <v>239</v>
      </c>
      <c r="E13" s="42"/>
      <c r="F13" s="42"/>
      <c r="G13" s="42">
        <f t="shared" si="0"/>
        <v>397</v>
      </c>
      <c r="H13" s="40"/>
      <c r="I13" s="42">
        <v>1627</v>
      </c>
      <c r="J13" s="42" t="s">
        <v>107</v>
      </c>
      <c r="K13" s="42">
        <v>3</v>
      </c>
      <c r="L13" s="42">
        <v>22</v>
      </c>
      <c r="M13" s="42"/>
      <c r="N13" s="42"/>
      <c r="O13" s="42">
        <f t="shared" si="1"/>
        <v>25</v>
      </c>
    </row>
    <row r="14" spans="1:15" ht="16.5" x14ac:dyDescent="0.25">
      <c r="A14" s="42">
        <v>1626</v>
      </c>
      <c r="B14" s="42" t="s">
        <v>108</v>
      </c>
      <c r="C14" s="42">
        <v>8</v>
      </c>
      <c r="D14" s="42">
        <v>7</v>
      </c>
      <c r="E14" s="42"/>
      <c r="F14" s="42"/>
      <c r="G14" s="42">
        <f t="shared" si="0"/>
        <v>15</v>
      </c>
      <c r="H14" s="40"/>
      <c r="I14" s="42">
        <v>1627</v>
      </c>
      <c r="J14" s="42" t="s">
        <v>108</v>
      </c>
      <c r="K14" s="42">
        <v>2</v>
      </c>
      <c r="L14" s="42">
        <v>8</v>
      </c>
      <c r="M14" s="42"/>
      <c r="N14" s="42"/>
      <c r="O14" s="42">
        <f t="shared" si="1"/>
        <v>10</v>
      </c>
    </row>
    <row r="15" spans="1:15" ht="16.5" x14ac:dyDescent="0.25">
      <c r="A15" s="42">
        <v>1626</v>
      </c>
      <c r="B15" s="42" t="s">
        <v>109</v>
      </c>
      <c r="C15" s="42">
        <v>3</v>
      </c>
      <c r="D15" s="42">
        <v>1</v>
      </c>
      <c r="E15" s="42"/>
      <c r="F15" s="42"/>
      <c r="G15" s="42">
        <f t="shared" si="0"/>
        <v>4</v>
      </c>
      <c r="H15" s="40"/>
      <c r="I15" s="42">
        <v>1627</v>
      </c>
      <c r="J15" s="42" t="s">
        <v>109</v>
      </c>
      <c r="K15" s="42"/>
      <c r="L15" s="42"/>
      <c r="M15" s="42"/>
      <c r="N15" s="42"/>
      <c r="O15" s="42">
        <f t="shared" si="1"/>
        <v>0</v>
      </c>
    </row>
    <row r="16" spans="1:15" ht="16.5" x14ac:dyDescent="0.25">
      <c r="A16" s="42">
        <v>1626</v>
      </c>
      <c r="B16" s="42" t="s">
        <v>110</v>
      </c>
      <c r="C16" s="42">
        <v>47</v>
      </c>
      <c r="D16" s="42">
        <v>18</v>
      </c>
      <c r="E16" s="42"/>
      <c r="F16" s="42"/>
      <c r="G16" s="42">
        <f t="shared" si="0"/>
        <v>65</v>
      </c>
      <c r="H16" s="40"/>
      <c r="I16" s="42">
        <v>1627</v>
      </c>
      <c r="J16" s="42" t="s">
        <v>110</v>
      </c>
      <c r="K16" s="42">
        <v>18</v>
      </c>
      <c r="L16" s="42">
        <v>17</v>
      </c>
      <c r="M16" s="42"/>
      <c r="N16" s="42"/>
      <c r="O16" s="42">
        <f t="shared" si="1"/>
        <v>35</v>
      </c>
    </row>
    <row r="17" spans="1:15" ht="16.5" x14ac:dyDescent="0.25">
      <c r="A17" s="42">
        <v>1626</v>
      </c>
      <c r="B17" s="42" t="s">
        <v>111</v>
      </c>
      <c r="C17" s="42">
        <v>25</v>
      </c>
      <c r="D17" s="42">
        <v>40</v>
      </c>
      <c r="E17" s="42"/>
      <c r="F17" s="42"/>
      <c r="G17" s="42">
        <f t="shared" si="0"/>
        <v>65</v>
      </c>
      <c r="H17" s="40"/>
      <c r="I17" s="42">
        <v>1627</v>
      </c>
      <c r="J17" s="42" t="s">
        <v>111</v>
      </c>
      <c r="K17" s="42">
        <v>1</v>
      </c>
      <c r="L17" s="42">
        <v>2</v>
      </c>
      <c r="M17" s="42"/>
      <c r="N17" s="42"/>
      <c r="O17" s="42">
        <f t="shared" si="1"/>
        <v>3</v>
      </c>
    </row>
    <row r="18" spans="1:15" ht="16.5" x14ac:dyDescent="0.25">
      <c r="A18" s="42">
        <v>1626</v>
      </c>
      <c r="B18" s="42" t="s">
        <v>112</v>
      </c>
      <c r="C18" s="42">
        <v>48</v>
      </c>
      <c r="D18" s="42">
        <v>60</v>
      </c>
      <c r="E18" s="42"/>
      <c r="F18" s="42"/>
      <c r="G18" s="42">
        <f t="shared" si="0"/>
        <v>108</v>
      </c>
      <c r="H18" s="40"/>
      <c r="I18" s="42">
        <v>1627</v>
      </c>
      <c r="J18" s="42" t="s">
        <v>112</v>
      </c>
      <c r="K18" s="42">
        <v>3</v>
      </c>
      <c r="L18" s="42">
        <v>19</v>
      </c>
      <c r="M18" s="42"/>
      <c r="N18" s="42"/>
      <c r="O18" s="42">
        <f t="shared" si="1"/>
        <v>22</v>
      </c>
    </row>
    <row r="19" spans="1:15" ht="16.5" x14ac:dyDescent="0.25">
      <c r="A19" s="42">
        <v>1626</v>
      </c>
      <c r="B19" s="42" t="s">
        <v>113</v>
      </c>
      <c r="C19" s="42">
        <v>22</v>
      </c>
      <c r="D19" s="42">
        <v>16</v>
      </c>
      <c r="E19" s="42"/>
      <c r="F19" s="42"/>
      <c r="G19" s="42">
        <f t="shared" si="0"/>
        <v>38</v>
      </c>
      <c r="H19" s="40"/>
      <c r="I19" s="42">
        <v>1627</v>
      </c>
      <c r="J19" s="42" t="s">
        <v>113</v>
      </c>
      <c r="K19" s="42"/>
      <c r="L19" s="42"/>
      <c r="M19" s="42"/>
      <c r="N19" s="42"/>
      <c r="O19" s="42">
        <f t="shared" si="1"/>
        <v>0</v>
      </c>
    </row>
    <row r="20" spans="1:15" ht="16.5" x14ac:dyDescent="0.25">
      <c r="A20" s="42">
        <v>1626</v>
      </c>
      <c r="B20" s="42" t="s">
        <v>114</v>
      </c>
      <c r="C20" s="42">
        <v>222</v>
      </c>
      <c r="D20" s="42">
        <v>337</v>
      </c>
      <c r="E20" s="42"/>
      <c r="F20" s="42"/>
      <c r="G20" s="42">
        <f t="shared" si="0"/>
        <v>559</v>
      </c>
      <c r="H20" s="40"/>
      <c r="I20" s="42">
        <v>1627</v>
      </c>
      <c r="J20" s="42" t="s">
        <v>114</v>
      </c>
      <c r="K20" s="42">
        <v>4</v>
      </c>
      <c r="L20" s="42">
        <v>21</v>
      </c>
      <c r="M20" s="42"/>
      <c r="N20" s="42"/>
      <c r="O20" s="42">
        <f t="shared" si="1"/>
        <v>25</v>
      </c>
    </row>
    <row r="21" spans="1:15" ht="16.5" x14ac:dyDescent="0.25">
      <c r="A21" s="42">
        <v>1626</v>
      </c>
      <c r="B21" s="42" t="s">
        <v>115</v>
      </c>
      <c r="C21" s="42">
        <v>664</v>
      </c>
      <c r="D21" s="42">
        <v>930</v>
      </c>
      <c r="E21" s="42"/>
      <c r="F21" s="42"/>
      <c r="G21" s="42">
        <f t="shared" si="0"/>
        <v>1594</v>
      </c>
      <c r="H21" s="40"/>
      <c r="I21" s="42">
        <v>1627</v>
      </c>
      <c r="J21" s="42" t="s">
        <v>115</v>
      </c>
      <c r="K21" s="42">
        <v>5</v>
      </c>
      <c r="L21" s="42">
        <v>38</v>
      </c>
      <c r="M21" s="42"/>
      <c r="N21" s="42"/>
      <c r="O21" s="42">
        <f t="shared" si="1"/>
        <v>43</v>
      </c>
    </row>
    <row r="22" spans="1:15" ht="16.5" x14ac:dyDescent="0.25">
      <c r="A22" s="42">
        <v>1626</v>
      </c>
      <c r="B22" s="42" t="s">
        <v>116</v>
      </c>
      <c r="C22" s="42">
        <v>75</v>
      </c>
      <c r="D22" s="42">
        <v>90</v>
      </c>
      <c r="E22" s="42"/>
      <c r="F22" s="42"/>
      <c r="G22" s="42">
        <f t="shared" si="0"/>
        <v>165</v>
      </c>
      <c r="H22" s="40"/>
      <c r="I22" s="42">
        <v>1627</v>
      </c>
      <c r="J22" s="42" t="s">
        <v>116</v>
      </c>
      <c r="K22" s="42"/>
      <c r="L22" s="42"/>
      <c r="M22" s="42"/>
      <c r="N22" s="42"/>
      <c r="O22" s="42">
        <f t="shared" si="1"/>
        <v>0</v>
      </c>
    </row>
    <row r="23" spans="1:15" ht="16.5" x14ac:dyDescent="0.25">
      <c r="A23" s="42">
        <v>1626</v>
      </c>
      <c r="B23" s="42" t="s">
        <v>95</v>
      </c>
      <c r="C23" s="42"/>
      <c r="D23" s="42"/>
      <c r="E23" s="42"/>
      <c r="F23" s="42"/>
      <c r="G23" s="42">
        <f t="shared" si="0"/>
        <v>0</v>
      </c>
      <c r="H23" s="40"/>
      <c r="I23" s="42">
        <v>1627</v>
      </c>
      <c r="J23" s="42" t="s">
        <v>95</v>
      </c>
      <c r="K23" s="42"/>
      <c r="L23" s="42"/>
      <c r="M23" s="42"/>
      <c r="N23" s="42"/>
      <c r="O23" s="42">
        <f t="shared" si="1"/>
        <v>0</v>
      </c>
    </row>
    <row r="24" spans="1:15" ht="16.5" x14ac:dyDescent="0.25">
      <c r="A24" s="42">
        <v>1626</v>
      </c>
      <c r="B24" s="42" t="s">
        <v>117</v>
      </c>
      <c r="C24" s="42"/>
      <c r="D24" s="42"/>
      <c r="E24" s="42"/>
      <c r="F24" s="42"/>
      <c r="G24" s="42">
        <f t="shared" si="0"/>
        <v>0</v>
      </c>
      <c r="H24" s="40"/>
      <c r="I24" s="42">
        <v>1627</v>
      </c>
      <c r="J24" s="42" t="s">
        <v>117</v>
      </c>
      <c r="K24" s="42"/>
      <c r="L24" s="42"/>
      <c r="M24" s="42"/>
      <c r="N24" s="42"/>
      <c r="O24" s="42">
        <f t="shared" si="1"/>
        <v>0</v>
      </c>
    </row>
    <row r="25" spans="1:15" ht="16.5" x14ac:dyDescent="0.25">
      <c r="A25" s="42">
        <v>1626</v>
      </c>
      <c r="B25" s="43" t="s">
        <v>96</v>
      </c>
      <c r="C25" s="42">
        <f>SUM(C3:C24)</f>
        <v>3272</v>
      </c>
      <c r="D25" s="42">
        <f t="shared" ref="D25:G25" si="2">SUM(D3:D24)</f>
        <v>4688</v>
      </c>
      <c r="E25" s="42">
        <f t="shared" si="2"/>
        <v>1</v>
      </c>
      <c r="F25" s="42">
        <f t="shared" si="2"/>
        <v>0</v>
      </c>
      <c r="G25" s="42">
        <f t="shared" si="2"/>
        <v>7961</v>
      </c>
      <c r="H25" s="40"/>
      <c r="I25" s="42">
        <v>1627</v>
      </c>
      <c r="J25" s="43" t="s">
        <v>96</v>
      </c>
      <c r="K25" s="42">
        <f>SUM(K3:K24)</f>
        <v>206</v>
      </c>
      <c r="L25" s="42">
        <f t="shared" ref="L25" si="3">SUM(L3:L24)</f>
        <v>526</v>
      </c>
      <c r="M25" s="42">
        <f t="shared" ref="M25" si="4">SUM(M3:M24)</f>
        <v>2</v>
      </c>
      <c r="N25" s="42">
        <f t="shared" ref="N25" si="5">SUM(N3:N24)</f>
        <v>0</v>
      </c>
      <c r="O25" s="42">
        <f t="shared" ref="O25" si="6">SUM(O3:O24)</f>
        <v>734</v>
      </c>
    </row>
    <row r="27" spans="1:15" ht="16.5" x14ac:dyDescent="0.25">
      <c r="A27" s="107" t="s">
        <v>89</v>
      </c>
      <c r="B27" s="108"/>
      <c r="C27" s="108"/>
      <c r="D27" s="108"/>
      <c r="E27" s="108"/>
      <c r="F27" s="108"/>
      <c r="G27" s="109"/>
      <c r="I27" s="107" t="s">
        <v>89</v>
      </c>
      <c r="J27" s="108"/>
      <c r="K27" s="108"/>
      <c r="L27" s="108"/>
      <c r="M27" s="108"/>
      <c r="N27" s="108"/>
      <c r="O27" s="109"/>
    </row>
    <row r="28" spans="1:15" ht="49.5" x14ac:dyDescent="0.25">
      <c r="A28" s="41" t="s">
        <v>90</v>
      </c>
      <c r="B28" s="41" t="s">
        <v>91</v>
      </c>
      <c r="C28" s="41" t="s">
        <v>92</v>
      </c>
      <c r="D28" s="41" t="s">
        <v>93</v>
      </c>
      <c r="E28" s="41" t="s">
        <v>94</v>
      </c>
      <c r="F28" s="41" t="s">
        <v>95</v>
      </c>
      <c r="G28" s="41" t="s">
        <v>96</v>
      </c>
      <c r="I28" s="41" t="s">
        <v>90</v>
      </c>
      <c r="J28" s="41" t="s">
        <v>91</v>
      </c>
      <c r="K28" s="41" t="s">
        <v>92</v>
      </c>
      <c r="L28" s="41" t="s">
        <v>93</v>
      </c>
      <c r="M28" s="41" t="s">
        <v>94</v>
      </c>
      <c r="N28" s="41" t="s">
        <v>95</v>
      </c>
      <c r="O28" s="41" t="s">
        <v>96</v>
      </c>
    </row>
    <row r="29" spans="1:15" ht="16.5" x14ac:dyDescent="0.25">
      <c r="A29" s="42">
        <v>1628</v>
      </c>
      <c r="B29" s="42" t="s">
        <v>97</v>
      </c>
      <c r="C29" s="42">
        <v>3</v>
      </c>
      <c r="D29" s="42">
        <v>6</v>
      </c>
      <c r="E29" s="42"/>
      <c r="F29" s="42"/>
      <c r="G29" s="42">
        <f>SUM(C29:F29)</f>
        <v>9</v>
      </c>
      <c r="I29" s="42">
        <v>1629</v>
      </c>
      <c r="J29" s="42" t="s">
        <v>97</v>
      </c>
      <c r="K29" s="42">
        <v>34</v>
      </c>
      <c r="L29" s="42">
        <v>41</v>
      </c>
      <c r="M29" s="42"/>
      <c r="N29" s="42"/>
      <c r="O29" s="42">
        <f>SUM(K29:N29)</f>
        <v>75</v>
      </c>
    </row>
    <row r="30" spans="1:15" ht="16.5" x14ac:dyDescent="0.25">
      <c r="A30" s="42">
        <v>1628</v>
      </c>
      <c r="B30" s="42" t="s">
        <v>98</v>
      </c>
      <c r="C30" s="42"/>
      <c r="D30" s="42">
        <v>2</v>
      </c>
      <c r="E30" s="42"/>
      <c r="F30" s="42"/>
      <c r="G30" s="42">
        <f t="shared" ref="G30:G50" si="7">SUM(C30:F30)</f>
        <v>2</v>
      </c>
      <c r="I30" s="42">
        <v>1629</v>
      </c>
      <c r="J30" s="42" t="s">
        <v>98</v>
      </c>
      <c r="K30" s="42">
        <v>12</v>
      </c>
      <c r="L30" s="42">
        <v>21</v>
      </c>
      <c r="M30" s="42"/>
      <c r="N30" s="42"/>
      <c r="O30" s="42">
        <f t="shared" ref="O30:O50" si="8">SUM(K30:N30)</f>
        <v>33</v>
      </c>
    </row>
    <row r="31" spans="1:15" ht="16.5" x14ac:dyDescent="0.25">
      <c r="A31" s="42">
        <v>1628</v>
      </c>
      <c r="B31" s="42" t="s">
        <v>99</v>
      </c>
      <c r="C31" s="42">
        <v>9</v>
      </c>
      <c r="D31" s="42">
        <v>5</v>
      </c>
      <c r="E31" s="42"/>
      <c r="F31" s="42"/>
      <c r="G31" s="42">
        <f t="shared" si="7"/>
        <v>14</v>
      </c>
      <c r="I31" s="42">
        <v>1629</v>
      </c>
      <c r="J31" s="42" t="s">
        <v>99</v>
      </c>
      <c r="K31" s="42">
        <v>9</v>
      </c>
      <c r="L31" s="42">
        <v>20</v>
      </c>
      <c r="M31" s="42"/>
      <c r="N31" s="42"/>
      <c r="O31" s="42">
        <f t="shared" si="8"/>
        <v>29</v>
      </c>
    </row>
    <row r="32" spans="1:15" ht="16.5" x14ac:dyDescent="0.25">
      <c r="A32" s="42">
        <v>1628</v>
      </c>
      <c r="B32" s="42" t="s">
        <v>100</v>
      </c>
      <c r="C32" s="42">
        <v>5</v>
      </c>
      <c r="D32" s="42">
        <v>23</v>
      </c>
      <c r="E32" s="42"/>
      <c r="F32" s="42"/>
      <c r="G32" s="42">
        <f t="shared" si="7"/>
        <v>28</v>
      </c>
      <c r="I32" s="42">
        <v>1629</v>
      </c>
      <c r="J32" s="42" t="s">
        <v>100</v>
      </c>
      <c r="K32" s="42">
        <v>39</v>
      </c>
      <c r="L32" s="42">
        <v>72</v>
      </c>
      <c r="M32" s="42"/>
      <c r="N32" s="42"/>
      <c r="O32" s="42">
        <f t="shared" si="8"/>
        <v>111</v>
      </c>
    </row>
    <row r="33" spans="1:15" ht="16.5" x14ac:dyDescent="0.25">
      <c r="A33" s="42">
        <v>1628</v>
      </c>
      <c r="B33" s="42" t="s">
        <v>101</v>
      </c>
      <c r="C33" s="42">
        <v>14</v>
      </c>
      <c r="D33" s="42">
        <v>50</v>
      </c>
      <c r="E33" s="42"/>
      <c r="F33" s="42"/>
      <c r="G33" s="42">
        <f t="shared" si="7"/>
        <v>64</v>
      </c>
      <c r="I33" s="42">
        <v>1629</v>
      </c>
      <c r="J33" s="42" t="s">
        <v>101</v>
      </c>
      <c r="K33" s="42">
        <v>88</v>
      </c>
      <c r="L33" s="42">
        <v>121</v>
      </c>
      <c r="M33" s="42"/>
      <c r="N33" s="42"/>
      <c r="O33" s="42">
        <f t="shared" si="8"/>
        <v>209</v>
      </c>
    </row>
    <row r="34" spans="1:15" ht="16.5" x14ac:dyDescent="0.25">
      <c r="A34" s="42">
        <v>1628</v>
      </c>
      <c r="B34" s="42" t="s">
        <v>102</v>
      </c>
      <c r="C34" s="42">
        <v>1</v>
      </c>
      <c r="D34" s="42">
        <v>8</v>
      </c>
      <c r="E34" s="42"/>
      <c r="F34" s="42"/>
      <c r="G34" s="42">
        <f t="shared" si="7"/>
        <v>9</v>
      </c>
      <c r="I34" s="42">
        <v>1629</v>
      </c>
      <c r="J34" s="42" t="s">
        <v>102</v>
      </c>
      <c r="K34" s="42">
        <v>22</v>
      </c>
      <c r="L34" s="42">
        <v>35</v>
      </c>
      <c r="M34" s="42"/>
      <c r="N34" s="42"/>
      <c r="O34" s="42">
        <f t="shared" si="8"/>
        <v>57</v>
      </c>
    </row>
    <row r="35" spans="1:15" ht="16.5" x14ac:dyDescent="0.25">
      <c r="A35" s="42">
        <v>1628</v>
      </c>
      <c r="B35" s="42" t="s">
        <v>103</v>
      </c>
      <c r="C35" s="42">
        <v>14</v>
      </c>
      <c r="D35" s="42">
        <v>34</v>
      </c>
      <c r="E35" s="42"/>
      <c r="F35" s="42"/>
      <c r="G35" s="42">
        <f t="shared" si="7"/>
        <v>48</v>
      </c>
      <c r="I35" s="42">
        <v>1629</v>
      </c>
      <c r="J35" s="42" t="s">
        <v>103</v>
      </c>
      <c r="K35" s="42">
        <v>129</v>
      </c>
      <c r="L35" s="42">
        <v>201</v>
      </c>
      <c r="M35" s="42"/>
      <c r="N35" s="42"/>
      <c r="O35" s="42">
        <f t="shared" si="8"/>
        <v>330</v>
      </c>
    </row>
    <row r="36" spans="1:15" ht="16.5" x14ac:dyDescent="0.25">
      <c r="A36" s="42">
        <v>1628</v>
      </c>
      <c r="B36" s="42" t="s">
        <v>104</v>
      </c>
      <c r="C36" s="42">
        <v>8</v>
      </c>
      <c r="D36" s="42">
        <v>27</v>
      </c>
      <c r="E36" s="42"/>
      <c r="F36" s="42"/>
      <c r="G36" s="42">
        <f t="shared" si="7"/>
        <v>35</v>
      </c>
      <c r="I36" s="42">
        <v>1629</v>
      </c>
      <c r="J36" s="42" t="s">
        <v>104</v>
      </c>
      <c r="K36" s="42">
        <v>117</v>
      </c>
      <c r="L36" s="42">
        <v>201</v>
      </c>
      <c r="M36" s="42"/>
      <c r="N36" s="42"/>
      <c r="O36" s="42">
        <f t="shared" si="8"/>
        <v>318</v>
      </c>
    </row>
    <row r="37" spans="1:15" ht="16.5" x14ac:dyDescent="0.25">
      <c r="A37" s="42">
        <v>1628</v>
      </c>
      <c r="B37" s="42" t="s">
        <v>105</v>
      </c>
      <c r="C37" s="42">
        <v>14</v>
      </c>
      <c r="D37" s="42">
        <v>12</v>
      </c>
      <c r="E37" s="42"/>
      <c r="F37" s="42"/>
      <c r="G37" s="42">
        <f t="shared" si="7"/>
        <v>26</v>
      </c>
      <c r="I37" s="42">
        <v>1629</v>
      </c>
      <c r="J37" s="42" t="s">
        <v>105</v>
      </c>
      <c r="K37" s="42">
        <v>36</v>
      </c>
      <c r="L37" s="42">
        <v>47</v>
      </c>
      <c r="M37" s="42">
        <v>1</v>
      </c>
      <c r="N37" s="42"/>
      <c r="O37" s="42">
        <f t="shared" si="8"/>
        <v>84</v>
      </c>
    </row>
    <row r="38" spans="1:15" ht="16.5" x14ac:dyDescent="0.25">
      <c r="A38" s="42">
        <v>1628</v>
      </c>
      <c r="B38" s="42" t="s">
        <v>106</v>
      </c>
      <c r="C38" s="42">
        <v>2</v>
      </c>
      <c r="D38" s="42">
        <v>10</v>
      </c>
      <c r="E38" s="42"/>
      <c r="F38" s="42"/>
      <c r="G38" s="42">
        <f t="shared" si="7"/>
        <v>12</v>
      </c>
      <c r="I38" s="42">
        <v>1629</v>
      </c>
      <c r="J38" s="42" t="s">
        <v>106</v>
      </c>
      <c r="K38" s="42">
        <v>65</v>
      </c>
      <c r="L38" s="42">
        <v>142</v>
      </c>
      <c r="M38" s="42"/>
      <c r="N38" s="42"/>
      <c r="O38" s="42">
        <f t="shared" si="8"/>
        <v>207</v>
      </c>
    </row>
    <row r="39" spans="1:15" ht="16.5" x14ac:dyDescent="0.25">
      <c r="A39" s="42">
        <v>1628</v>
      </c>
      <c r="B39" s="42" t="s">
        <v>107</v>
      </c>
      <c r="C39" s="42">
        <v>2</v>
      </c>
      <c r="D39" s="42">
        <v>20</v>
      </c>
      <c r="E39" s="42"/>
      <c r="F39" s="42"/>
      <c r="G39" s="42">
        <f t="shared" si="7"/>
        <v>22</v>
      </c>
      <c r="I39" s="42">
        <v>1629</v>
      </c>
      <c r="J39" s="42" t="s">
        <v>107</v>
      </c>
      <c r="K39" s="42">
        <v>104</v>
      </c>
      <c r="L39" s="42">
        <v>192</v>
      </c>
      <c r="M39" s="42">
        <v>1</v>
      </c>
      <c r="N39" s="42"/>
      <c r="O39" s="42">
        <f t="shared" si="8"/>
        <v>297</v>
      </c>
    </row>
    <row r="40" spans="1:15" ht="16.5" x14ac:dyDescent="0.25">
      <c r="A40" s="42">
        <v>1628</v>
      </c>
      <c r="B40" s="42" t="s">
        <v>108</v>
      </c>
      <c r="C40" s="42">
        <v>3</v>
      </c>
      <c r="D40" s="42">
        <v>6</v>
      </c>
      <c r="E40" s="42"/>
      <c r="F40" s="42"/>
      <c r="G40" s="42">
        <f t="shared" si="7"/>
        <v>9</v>
      </c>
      <c r="I40" s="42">
        <v>1629</v>
      </c>
      <c r="J40" s="42" t="s">
        <v>108</v>
      </c>
      <c r="K40" s="42">
        <v>9</v>
      </c>
      <c r="L40" s="42">
        <v>16</v>
      </c>
      <c r="M40" s="42"/>
      <c r="N40" s="42"/>
      <c r="O40" s="42">
        <f t="shared" si="8"/>
        <v>25</v>
      </c>
    </row>
    <row r="41" spans="1:15" ht="16.5" x14ac:dyDescent="0.25">
      <c r="A41" s="42">
        <v>1628</v>
      </c>
      <c r="B41" s="42" t="s">
        <v>109</v>
      </c>
      <c r="C41" s="42"/>
      <c r="D41" s="42"/>
      <c r="E41" s="42"/>
      <c r="F41" s="42"/>
      <c r="G41" s="42">
        <f t="shared" si="7"/>
        <v>0</v>
      </c>
      <c r="I41" s="42">
        <v>1629</v>
      </c>
      <c r="J41" s="42" t="s">
        <v>109</v>
      </c>
      <c r="K41" s="42">
        <v>8</v>
      </c>
      <c r="L41" s="42">
        <v>7</v>
      </c>
      <c r="M41" s="42"/>
      <c r="N41" s="42"/>
      <c r="O41" s="42">
        <f t="shared" si="8"/>
        <v>15</v>
      </c>
    </row>
    <row r="42" spans="1:15" ht="16.5" x14ac:dyDescent="0.25">
      <c r="A42" s="42">
        <v>1628</v>
      </c>
      <c r="B42" s="42" t="s">
        <v>110</v>
      </c>
      <c r="C42" s="42">
        <v>17</v>
      </c>
      <c r="D42" s="42">
        <v>18</v>
      </c>
      <c r="E42" s="42"/>
      <c r="F42" s="42"/>
      <c r="G42" s="42">
        <f t="shared" si="7"/>
        <v>35</v>
      </c>
      <c r="I42" s="42">
        <v>1629</v>
      </c>
      <c r="J42" s="42" t="s">
        <v>110</v>
      </c>
      <c r="K42" s="42">
        <v>97</v>
      </c>
      <c r="L42" s="42">
        <v>120</v>
      </c>
      <c r="M42" s="42">
        <v>1</v>
      </c>
      <c r="N42" s="42"/>
      <c r="O42" s="42">
        <f t="shared" si="8"/>
        <v>218</v>
      </c>
    </row>
    <row r="43" spans="1:15" ht="16.5" x14ac:dyDescent="0.25">
      <c r="A43" s="42">
        <v>1628</v>
      </c>
      <c r="B43" s="42" t="s">
        <v>111</v>
      </c>
      <c r="C43" s="42">
        <v>1</v>
      </c>
      <c r="D43" s="42">
        <v>3</v>
      </c>
      <c r="E43" s="42"/>
      <c r="F43" s="42"/>
      <c r="G43" s="42">
        <f t="shared" si="7"/>
        <v>4</v>
      </c>
      <c r="I43" s="42">
        <v>1629</v>
      </c>
      <c r="J43" s="42" t="s">
        <v>111</v>
      </c>
      <c r="K43" s="42">
        <v>12</v>
      </c>
      <c r="L43" s="42">
        <v>17</v>
      </c>
      <c r="M43" s="42"/>
      <c r="N43" s="42"/>
      <c r="O43" s="42">
        <f t="shared" si="8"/>
        <v>29</v>
      </c>
    </row>
    <row r="44" spans="1:15" ht="16.5" x14ac:dyDescent="0.25">
      <c r="A44" s="42">
        <v>1628</v>
      </c>
      <c r="B44" s="42" t="s">
        <v>112</v>
      </c>
      <c r="C44" s="42">
        <v>1</v>
      </c>
      <c r="D44" s="42">
        <v>11</v>
      </c>
      <c r="E44" s="42"/>
      <c r="F44" s="42"/>
      <c r="G44" s="42">
        <f t="shared" si="7"/>
        <v>12</v>
      </c>
      <c r="I44" s="42">
        <v>1629</v>
      </c>
      <c r="J44" s="42" t="s">
        <v>112</v>
      </c>
      <c r="K44" s="42">
        <v>30</v>
      </c>
      <c r="L44" s="42">
        <v>37</v>
      </c>
      <c r="M44" s="42"/>
      <c r="N44" s="42"/>
      <c r="O44" s="42">
        <f t="shared" si="8"/>
        <v>67</v>
      </c>
    </row>
    <row r="45" spans="1:15" ht="16.5" x14ac:dyDescent="0.25">
      <c r="A45" s="42">
        <v>1628</v>
      </c>
      <c r="B45" s="42" t="s">
        <v>113</v>
      </c>
      <c r="C45" s="42">
        <v>27</v>
      </c>
      <c r="D45" s="42">
        <v>74</v>
      </c>
      <c r="E45" s="42"/>
      <c r="F45" s="42"/>
      <c r="G45" s="42">
        <f t="shared" si="7"/>
        <v>101</v>
      </c>
      <c r="I45" s="42">
        <v>1629</v>
      </c>
      <c r="J45" s="42" t="s">
        <v>113</v>
      </c>
      <c r="K45" s="42">
        <v>8</v>
      </c>
      <c r="L45" s="42">
        <v>5</v>
      </c>
      <c r="M45" s="42"/>
      <c r="N45" s="42"/>
      <c r="O45" s="42">
        <f t="shared" si="8"/>
        <v>13</v>
      </c>
    </row>
    <row r="46" spans="1:15" ht="16.5" x14ac:dyDescent="0.25">
      <c r="A46" s="42">
        <v>1628</v>
      </c>
      <c r="B46" s="42" t="s">
        <v>114</v>
      </c>
      <c r="C46" s="42">
        <v>4</v>
      </c>
      <c r="D46" s="42">
        <v>11</v>
      </c>
      <c r="E46" s="42"/>
      <c r="F46" s="42"/>
      <c r="G46" s="42">
        <f t="shared" si="7"/>
        <v>15</v>
      </c>
      <c r="I46" s="42">
        <v>1629</v>
      </c>
      <c r="J46" s="42" t="s">
        <v>114</v>
      </c>
      <c r="K46" s="42">
        <v>45</v>
      </c>
      <c r="L46" s="42">
        <v>45</v>
      </c>
      <c r="M46" s="42"/>
      <c r="N46" s="42"/>
      <c r="O46" s="42">
        <f t="shared" si="8"/>
        <v>90</v>
      </c>
    </row>
    <row r="47" spans="1:15" ht="16.5" x14ac:dyDescent="0.25">
      <c r="A47" s="42">
        <v>1628</v>
      </c>
      <c r="B47" s="42" t="s">
        <v>115</v>
      </c>
      <c r="C47" s="42">
        <v>22</v>
      </c>
      <c r="D47" s="42">
        <v>59</v>
      </c>
      <c r="E47" s="42"/>
      <c r="F47" s="42"/>
      <c r="G47" s="42">
        <f t="shared" si="7"/>
        <v>81</v>
      </c>
      <c r="I47" s="42">
        <v>1629</v>
      </c>
      <c r="J47" s="42" t="s">
        <v>115</v>
      </c>
      <c r="K47" s="42">
        <v>121</v>
      </c>
      <c r="L47" s="42">
        <v>200</v>
      </c>
      <c r="M47" s="42">
        <v>1</v>
      </c>
      <c r="N47" s="42"/>
      <c r="O47" s="42">
        <f t="shared" si="8"/>
        <v>322</v>
      </c>
    </row>
    <row r="48" spans="1:15" ht="16.5" x14ac:dyDescent="0.25">
      <c r="A48" s="42">
        <v>1628</v>
      </c>
      <c r="B48" s="42" t="s">
        <v>116</v>
      </c>
      <c r="C48" s="42"/>
      <c r="D48" s="42"/>
      <c r="E48" s="42"/>
      <c r="F48" s="42"/>
      <c r="G48" s="42">
        <f t="shared" si="7"/>
        <v>0</v>
      </c>
      <c r="I48" s="42">
        <v>1629</v>
      </c>
      <c r="J48" s="42" t="s">
        <v>116</v>
      </c>
      <c r="K48" s="42">
        <v>4</v>
      </c>
      <c r="L48" s="42">
        <v>4</v>
      </c>
      <c r="M48" s="42"/>
      <c r="N48" s="42"/>
      <c r="O48" s="42">
        <f t="shared" si="8"/>
        <v>8</v>
      </c>
    </row>
    <row r="49" spans="1:15" ht="16.5" x14ac:dyDescent="0.25">
      <c r="A49" s="42">
        <v>1628</v>
      </c>
      <c r="B49" s="42" t="s">
        <v>95</v>
      </c>
      <c r="C49" s="42"/>
      <c r="D49" s="42"/>
      <c r="E49" s="42"/>
      <c r="F49" s="42"/>
      <c r="G49" s="42">
        <f t="shared" si="7"/>
        <v>0</v>
      </c>
      <c r="I49" s="42">
        <v>1629</v>
      </c>
      <c r="J49" s="42" t="s">
        <v>95</v>
      </c>
      <c r="K49" s="42"/>
      <c r="L49" s="42"/>
      <c r="M49" s="42"/>
      <c r="N49" s="42"/>
      <c r="O49" s="42">
        <f t="shared" si="8"/>
        <v>0</v>
      </c>
    </row>
    <row r="50" spans="1:15" ht="16.5" x14ac:dyDescent="0.25">
      <c r="A50" s="42">
        <v>1628</v>
      </c>
      <c r="B50" s="42" t="s">
        <v>117</v>
      </c>
      <c r="C50" s="42"/>
      <c r="D50" s="42"/>
      <c r="E50" s="42"/>
      <c r="F50" s="42"/>
      <c r="G50" s="42">
        <f t="shared" si="7"/>
        <v>0</v>
      </c>
      <c r="I50" s="42">
        <v>1629</v>
      </c>
      <c r="J50" s="42" t="s">
        <v>117</v>
      </c>
      <c r="K50" s="42"/>
      <c r="L50" s="42"/>
      <c r="M50" s="42"/>
      <c r="N50" s="42"/>
      <c r="O50" s="42">
        <f t="shared" si="8"/>
        <v>0</v>
      </c>
    </row>
    <row r="51" spans="1:15" ht="16.5" x14ac:dyDescent="0.25">
      <c r="A51" s="42">
        <v>1628</v>
      </c>
      <c r="B51" s="43" t="s">
        <v>96</v>
      </c>
      <c r="C51" s="42">
        <f>SUM(C29:C50)</f>
        <v>147</v>
      </c>
      <c r="D51" s="42">
        <f t="shared" ref="D51" si="9">SUM(D29:D50)</f>
        <v>379</v>
      </c>
      <c r="E51" s="42">
        <f t="shared" ref="E51" si="10">SUM(E29:E50)</f>
        <v>0</v>
      </c>
      <c r="F51" s="42">
        <f t="shared" ref="F51" si="11">SUM(F29:F50)</f>
        <v>0</v>
      </c>
      <c r="G51" s="42">
        <f t="shared" ref="G51" si="12">SUM(G29:G50)</f>
        <v>526</v>
      </c>
      <c r="I51" s="42">
        <v>1629</v>
      </c>
      <c r="J51" s="43" t="s">
        <v>96</v>
      </c>
      <c r="K51" s="42">
        <f>SUM(K29:K50)</f>
        <v>989</v>
      </c>
      <c r="L51" s="42">
        <f t="shared" ref="L51" si="13">SUM(L29:L50)</f>
        <v>1544</v>
      </c>
      <c r="M51" s="42">
        <f t="shared" ref="M51" si="14">SUM(M29:M50)</f>
        <v>4</v>
      </c>
      <c r="N51" s="42">
        <f t="shared" ref="N51" si="15">SUM(N29:N50)</f>
        <v>0</v>
      </c>
      <c r="O51" s="42">
        <f t="shared" ref="O51" si="16">SUM(O29:O50)</f>
        <v>2537</v>
      </c>
    </row>
    <row r="53" spans="1:15" ht="16.5" x14ac:dyDescent="0.25">
      <c r="A53" s="107" t="s">
        <v>89</v>
      </c>
      <c r="B53" s="108"/>
      <c r="C53" s="108"/>
      <c r="D53" s="108"/>
      <c r="E53" s="108"/>
      <c r="F53" s="108"/>
      <c r="G53" s="109"/>
      <c r="I53" s="107" t="s">
        <v>89</v>
      </c>
      <c r="J53" s="108"/>
      <c r="K53" s="108"/>
      <c r="L53" s="108"/>
      <c r="M53" s="108"/>
      <c r="N53" s="108"/>
      <c r="O53" s="109"/>
    </row>
    <row r="54" spans="1:15" ht="49.5" x14ac:dyDescent="0.25">
      <c r="A54" s="41" t="s">
        <v>90</v>
      </c>
      <c r="B54" s="41" t="s">
        <v>91</v>
      </c>
      <c r="C54" s="41" t="s">
        <v>92</v>
      </c>
      <c r="D54" s="41" t="s">
        <v>93</v>
      </c>
      <c r="E54" s="41" t="s">
        <v>94</v>
      </c>
      <c r="F54" s="41" t="s">
        <v>95</v>
      </c>
      <c r="G54" s="41" t="s">
        <v>96</v>
      </c>
      <c r="I54" s="41" t="s">
        <v>90</v>
      </c>
      <c r="J54" s="41" t="s">
        <v>91</v>
      </c>
      <c r="K54" s="41" t="s">
        <v>92</v>
      </c>
      <c r="L54" s="41" t="s">
        <v>93</v>
      </c>
      <c r="M54" s="41" t="s">
        <v>94</v>
      </c>
      <c r="N54" s="41" t="s">
        <v>95</v>
      </c>
      <c r="O54" s="41" t="s">
        <v>96</v>
      </c>
    </row>
    <row r="55" spans="1:15" ht="16.5" x14ac:dyDescent="0.25">
      <c r="A55" s="42">
        <v>1630</v>
      </c>
      <c r="B55" s="42" t="s">
        <v>97</v>
      </c>
      <c r="C55" s="42"/>
      <c r="D55" s="42"/>
      <c r="E55" s="42"/>
      <c r="F55" s="42"/>
      <c r="G55" s="42">
        <f>SUM(C55:F55)</f>
        <v>0</v>
      </c>
      <c r="I55" s="42">
        <v>1631</v>
      </c>
      <c r="J55" s="42" t="s">
        <v>97</v>
      </c>
      <c r="K55" s="42">
        <v>2</v>
      </c>
      <c r="L55" s="42">
        <v>2</v>
      </c>
      <c r="M55" s="42"/>
      <c r="N55" s="42"/>
      <c r="O55" s="42">
        <f>SUM(K55:N55)</f>
        <v>4</v>
      </c>
    </row>
    <row r="56" spans="1:15" ht="16.5" x14ac:dyDescent="0.25">
      <c r="A56" s="42">
        <v>1630</v>
      </c>
      <c r="B56" s="42" t="s">
        <v>98</v>
      </c>
      <c r="C56" s="42"/>
      <c r="D56" s="42"/>
      <c r="E56" s="42"/>
      <c r="F56" s="42"/>
      <c r="G56" s="42">
        <f t="shared" ref="G56:G76" si="17">SUM(C56:F56)</f>
        <v>0</v>
      </c>
      <c r="I56" s="42">
        <v>1631</v>
      </c>
      <c r="J56" s="42" t="s">
        <v>98</v>
      </c>
      <c r="K56" s="42">
        <v>1</v>
      </c>
      <c r="L56" s="42">
        <v>2</v>
      </c>
      <c r="M56" s="42"/>
      <c r="N56" s="42"/>
      <c r="O56" s="42">
        <f t="shared" ref="O56:O76" si="18">SUM(K56:N56)</f>
        <v>3</v>
      </c>
    </row>
    <row r="57" spans="1:15" ht="16.5" x14ac:dyDescent="0.25">
      <c r="A57" s="42">
        <v>1630</v>
      </c>
      <c r="B57" s="42" t="s">
        <v>99</v>
      </c>
      <c r="C57" s="42"/>
      <c r="D57" s="42"/>
      <c r="E57" s="42"/>
      <c r="F57" s="42"/>
      <c r="G57" s="42">
        <f t="shared" si="17"/>
        <v>0</v>
      </c>
      <c r="I57" s="42">
        <v>1631</v>
      </c>
      <c r="J57" s="42" t="s">
        <v>99</v>
      </c>
      <c r="K57" s="42"/>
      <c r="L57" s="42">
        <v>3</v>
      </c>
      <c r="M57" s="42"/>
      <c r="N57" s="42"/>
      <c r="O57" s="42">
        <f t="shared" si="18"/>
        <v>3</v>
      </c>
    </row>
    <row r="58" spans="1:15" ht="16.5" x14ac:dyDescent="0.25">
      <c r="A58" s="42">
        <v>1630</v>
      </c>
      <c r="B58" s="42" t="s">
        <v>100</v>
      </c>
      <c r="C58" s="42">
        <v>5</v>
      </c>
      <c r="D58" s="42">
        <v>28</v>
      </c>
      <c r="E58" s="42"/>
      <c r="F58" s="42"/>
      <c r="G58" s="42">
        <f t="shared" si="17"/>
        <v>33</v>
      </c>
      <c r="I58" s="42">
        <v>1631</v>
      </c>
      <c r="J58" s="42" t="s">
        <v>100</v>
      </c>
      <c r="K58" s="42">
        <v>1</v>
      </c>
      <c r="L58" s="42">
        <v>2</v>
      </c>
      <c r="M58" s="42"/>
      <c r="N58" s="42"/>
      <c r="O58" s="42">
        <f t="shared" si="18"/>
        <v>3</v>
      </c>
    </row>
    <row r="59" spans="1:15" ht="16.5" x14ac:dyDescent="0.25">
      <c r="A59" s="42">
        <v>1630</v>
      </c>
      <c r="B59" s="42" t="s">
        <v>101</v>
      </c>
      <c r="C59" s="42"/>
      <c r="D59" s="42"/>
      <c r="E59" s="42"/>
      <c r="F59" s="42"/>
      <c r="G59" s="42">
        <f t="shared" si="17"/>
        <v>0</v>
      </c>
      <c r="I59" s="42">
        <v>1631</v>
      </c>
      <c r="J59" s="42" t="s">
        <v>101</v>
      </c>
      <c r="K59" s="42"/>
      <c r="L59" s="42"/>
      <c r="M59" s="42"/>
      <c r="N59" s="42"/>
      <c r="O59" s="42">
        <f t="shared" si="18"/>
        <v>0</v>
      </c>
    </row>
    <row r="60" spans="1:15" ht="16.5" x14ac:dyDescent="0.25">
      <c r="A60" s="42">
        <v>1630</v>
      </c>
      <c r="B60" s="42" t="s">
        <v>102</v>
      </c>
      <c r="C60" s="42"/>
      <c r="D60" s="42"/>
      <c r="E60" s="42"/>
      <c r="F60" s="42"/>
      <c r="G60" s="42">
        <f t="shared" si="17"/>
        <v>0</v>
      </c>
      <c r="I60" s="42">
        <v>1631</v>
      </c>
      <c r="J60" s="42" t="s">
        <v>102</v>
      </c>
      <c r="K60" s="42">
        <v>2</v>
      </c>
      <c r="L60" s="42">
        <v>2</v>
      </c>
      <c r="M60" s="42"/>
      <c r="N60" s="42"/>
      <c r="O60" s="42">
        <f t="shared" si="18"/>
        <v>4</v>
      </c>
    </row>
    <row r="61" spans="1:15" ht="16.5" x14ac:dyDescent="0.25">
      <c r="A61" s="42">
        <v>1630</v>
      </c>
      <c r="B61" s="42" t="s">
        <v>103</v>
      </c>
      <c r="C61" s="42"/>
      <c r="D61" s="42"/>
      <c r="E61" s="42"/>
      <c r="F61" s="42"/>
      <c r="G61" s="42">
        <f t="shared" si="17"/>
        <v>0</v>
      </c>
      <c r="I61" s="42">
        <v>1631</v>
      </c>
      <c r="J61" s="42" t="s">
        <v>103</v>
      </c>
      <c r="K61" s="42">
        <v>4</v>
      </c>
      <c r="L61" s="42">
        <v>18</v>
      </c>
      <c r="M61" s="42"/>
      <c r="N61" s="42"/>
      <c r="O61" s="42">
        <f t="shared" si="18"/>
        <v>22</v>
      </c>
    </row>
    <row r="62" spans="1:15" ht="16.5" x14ac:dyDescent="0.25">
      <c r="A62" s="42">
        <v>1630</v>
      </c>
      <c r="B62" s="42" t="s">
        <v>104</v>
      </c>
      <c r="C62" s="42"/>
      <c r="D62" s="42"/>
      <c r="E62" s="42"/>
      <c r="F62" s="42"/>
      <c r="G62" s="42">
        <f t="shared" si="17"/>
        <v>0</v>
      </c>
      <c r="I62" s="42">
        <v>1631</v>
      </c>
      <c r="J62" s="42" t="s">
        <v>104</v>
      </c>
      <c r="K62" s="42"/>
      <c r="L62" s="42">
        <v>5</v>
      </c>
      <c r="M62" s="42"/>
      <c r="N62" s="42"/>
      <c r="O62" s="42">
        <f t="shared" si="18"/>
        <v>5</v>
      </c>
    </row>
    <row r="63" spans="1:15" ht="16.5" x14ac:dyDescent="0.25">
      <c r="A63" s="42">
        <v>1630</v>
      </c>
      <c r="B63" s="42" t="s">
        <v>105</v>
      </c>
      <c r="C63" s="42"/>
      <c r="D63" s="42"/>
      <c r="E63" s="42"/>
      <c r="F63" s="42"/>
      <c r="G63" s="42">
        <f t="shared" si="17"/>
        <v>0</v>
      </c>
      <c r="I63" s="42">
        <v>1631</v>
      </c>
      <c r="J63" s="42" t="s">
        <v>105</v>
      </c>
      <c r="K63" s="42">
        <v>1</v>
      </c>
      <c r="L63" s="42">
        <v>2</v>
      </c>
      <c r="M63" s="42"/>
      <c r="N63" s="42"/>
      <c r="O63" s="42">
        <f t="shared" si="18"/>
        <v>3</v>
      </c>
    </row>
    <row r="64" spans="1:15" ht="16.5" x14ac:dyDescent="0.25">
      <c r="A64" s="42">
        <v>1630</v>
      </c>
      <c r="B64" s="42" t="s">
        <v>106</v>
      </c>
      <c r="C64" s="42">
        <v>1</v>
      </c>
      <c r="D64" s="42">
        <v>4</v>
      </c>
      <c r="E64" s="42"/>
      <c r="F64" s="42"/>
      <c r="G64" s="42">
        <f t="shared" si="17"/>
        <v>5</v>
      </c>
      <c r="I64" s="42">
        <v>1631</v>
      </c>
      <c r="J64" s="42" t="s">
        <v>106</v>
      </c>
      <c r="K64" s="42">
        <v>1</v>
      </c>
      <c r="L64" s="42">
        <v>6</v>
      </c>
      <c r="M64" s="42"/>
      <c r="N64" s="42"/>
      <c r="O64" s="42">
        <f t="shared" si="18"/>
        <v>7</v>
      </c>
    </row>
    <row r="65" spans="1:15" ht="16.5" x14ac:dyDescent="0.25">
      <c r="A65" s="42">
        <v>1630</v>
      </c>
      <c r="B65" s="42" t="s">
        <v>107</v>
      </c>
      <c r="C65" s="42"/>
      <c r="D65" s="42"/>
      <c r="E65" s="42"/>
      <c r="F65" s="42"/>
      <c r="G65" s="42">
        <f t="shared" si="17"/>
        <v>0</v>
      </c>
      <c r="I65" s="42">
        <v>1631</v>
      </c>
      <c r="J65" s="42" t="s">
        <v>107</v>
      </c>
      <c r="K65" s="42"/>
      <c r="L65" s="42">
        <v>10</v>
      </c>
      <c r="M65" s="42"/>
      <c r="N65" s="42"/>
      <c r="O65" s="42">
        <f t="shared" si="18"/>
        <v>10</v>
      </c>
    </row>
    <row r="66" spans="1:15" ht="16.5" x14ac:dyDescent="0.25">
      <c r="A66" s="42">
        <v>1630</v>
      </c>
      <c r="B66" s="42" t="s">
        <v>108</v>
      </c>
      <c r="C66" s="42">
        <v>2</v>
      </c>
      <c r="D66" s="42">
        <v>54</v>
      </c>
      <c r="E66" s="42"/>
      <c r="F66" s="42"/>
      <c r="G66" s="42">
        <f t="shared" si="17"/>
        <v>56</v>
      </c>
      <c r="I66" s="42">
        <v>1631</v>
      </c>
      <c r="J66" s="42" t="s">
        <v>108</v>
      </c>
      <c r="K66" s="42">
        <v>2</v>
      </c>
      <c r="L66" s="42">
        <v>3</v>
      </c>
      <c r="M66" s="42"/>
      <c r="N66" s="42"/>
      <c r="O66" s="42">
        <f t="shared" si="18"/>
        <v>5</v>
      </c>
    </row>
    <row r="67" spans="1:15" ht="16.5" x14ac:dyDescent="0.25">
      <c r="A67" s="42">
        <v>1630</v>
      </c>
      <c r="B67" s="42" t="s">
        <v>109</v>
      </c>
      <c r="C67" s="42"/>
      <c r="D67" s="42"/>
      <c r="E67" s="42"/>
      <c r="F67" s="42"/>
      <c r="G67" s="42">
        <f t="shared" si="17"/>
        <v>0</v>
      </c>
      <c r="I67" s="42">
        <v>1631</v>
      </c>
      <c r="J67" s="42" t="s">
        <v>109</v>
      </c>
      <c r="K67" s="42"/>
      <c r="L67" s="42"/>
      <c r="M67" s="42"/>
      <c r="N67" s="42"/>
      <c r="O67" s="42">
        <f t="shared" si="18"/>
        <v>0</v>
      </c>
    </row>
    <row r="68" spans="1:15" ht="16.5" x14ac:dyDescent="0.25">
      <c r="A68" s="42">
        <v>1630</v>
      </c>
      <c r="B68" s="42" t="s">
        <v>110</v>
      </c>
      <c r="C68" s="42">
        <v>6</v>
      </c>
      <c r="D68" s="42">
        <v>27</v>
      </c>
      <c r="E68" s="42"/>
      <c r="F68" s="42"/>
      <c r="G68" s="42">
        <f t="shared" si="17"/>
        <v>33</v>
      </c>
      <c r="I68" s="42">
        <v>1631</v>
      </c>
      <c r="J68" s="42" t="s">
        <v>110</v>
      </c>
      <c r="K68" s="42"/>
      <c r="L68" s="42"/>
      <c r="M68" s="42"/>
      <c r="N68" s="42"/>
      <c r="O68" s="42">
        <f t="shared" si="18"/>
        <v>0</v>
      </c>
    </row>
    <row r="69" spans="1:15" ht="16.5" x14ac:dyDescent="0.25">
      <c r="A69" s="42">
        <v>1630</v>
      </c>
      <c r="B69" s="42" t="s">
        <v>111</v>
      </c>
      <c r="C69" s="42">
        <v>1</v>
      </c>
      <c r="D69" s="42"/>
      <c r="E69" s="42"/>
      <c r="F69" s="42"/>
      <c r="G69" s="42">
        <f t="shared" si="17"/>
        <v>1</v>
      </c>
      <c r="I69" s="42">
        <v>1631</v>
      </c>
      <c r="J69" s="42" t="s">
        <v>111</v>
      </c>
      <c r="K69" s="42"/>
      <c r="L69" s="42"/>
      <c r="M69" s="42"/>
      <c r="N69" s="42"/>
      <c r="O69" s="42">
        <f t="shared" si="18"/>
        <v>0</v>
      </c>
    </row>
    <row r="70" spans="1:15" ht="16.5" x14ac:dyDescent="0.25">
      <c r="A70" s="42">
        <v>1630</v>
      </c>
      <c r="B70" s="42" t="s">
        <v>112</v>
      </c>
      <c r="C70" s="42">
        <v>3</v>
      </c>
      <c r="D70" s="42">
        <v>6</v>
      </c>
      <c r="E70" s="42"/>
      <c r="F70" s="42"/>
      <c r="G70" s="42">
        <f t="shared" si="17"/>
        <v>9</v>
      </c>
      <c r="I70" s="42">
        <v>1631</v>
      </c>
      <c r="J70" s="42" t="s">
        <v>112</v>
      </c>
      <c r="K70" s="42"/>
      <c r="L70" s="42"/>
      <c r="M70" s="42"/>
      <c r="N70" s="42"/>
      <c r="O70" s="42">
        <f t="shared" si="18"/>
        <v>0</v>
      </c>
    </row>
    <row r="71" spans="1:15" ht="16.5" x14ac:dyDescent="0.25">
      <c r="A71" s="42">
        <v>1630</v>
      </c>
      <c r="B71" s="42" t="s">
        <v>113</v>
      </c>
      <c r="C71" s="42"/>
      <c r="D71" s="42"/>
      <c r="E71" s="42"/>
      <c r="F71" s="42"/>
      <c r="G71" s="42">
        <f t="shared" si="17"/>
        <v>0</v>
      </c>
      <c r="I71" s="42">
        <v>1631</v>
      </c>
      <c r="J71" s="42" t="s">
        <v>113</v>
      </c>
      <c r="K71" s="42"/>
      <c r="L71" s="42"/>
      <c r="M71" s="42"/>
      <c r="N71" s="42"/>
      <c r="O71" s="42">
        <f t="shared" si="18"/>
        <v>0</v>
      </c>
    </row>
    <row r="72" spans="1:15" ht="16.5" x14ac:dyDescent="0.25">
      <c r="A72" s="42">
        <v>1630</v>
      </c>
      <c r="B72" s="42" t="s">
        <v>114</v>
      </c>
      <c r="C72" s="42"/>
      <c r="D72" s="42"/>
      <c r="E72" s="42"/>
      <c r="F72" s="42"/>
      <c r="G72" s="42">
        <f t="shared" si="17"/>
        <v>0</v>
      </c>
      <c r="I72" s="42">
        <v>1631</v>
      </c>
      <c r="J72" s="42" t="s">
        <v>114</v>
      </c>
      <c r="K72" s="42"/>
      <c r="L72" s="42"/>
      <c r="M72" s="42"/>
      <c r="N72" s="42"/>
      <c r="O72" s="42">
        <f t="shared" si="18"/>
        <v>0</v>
      </c>
    </row>
    <row r="73" spans="1:15" ht="16.5" x14ac:dyDescent="0.25">
      <c r="A73" s="42">
        <v>1630</v>
      </c>
      <c r="B73" s="42" t="s">
        <v>115</v>
      </c>
      <c r="C73" s="42"/>
      <c r="D73" s="42"/>
      <c r="E73" s="42"/>
      <c r="F73" s="42"/>
      <c r="G73" s="42">
        <f t="shared" si="17"/>
        <v>0</v>
      </c>
      <c r="I73" s="42">
        <v>1631</v>
      </c>
      <c r="J73" s="42" t="s">
        <v>115</v>
      </c>
      <c r="K73" s="42"/>
      <c r="L73" s="42"/>
      <c r="M73" s="42"/>
      <c r="N73" s="42"/>
      <c r="O73" s="42">
        <f t="shared" si="18"/>
        <v>0</v>
      </c>
    </row>
    <row r="74" spans="1:15" ht="16.5" x14ac:dyDescent="0.25">
      <c r="A74" s="42">
        <v>1630</v>
      </c>
      <c r="B74" s="42" t="s">
        <v>116</v>
      </c>
      <c r="C74" s="42"/>
      <c r="D74" s="42"/>
      <c r="E74" s="42"/>
      <c r="F74" s="42"/>
      <c r="G74" s="42">
        <f t="shared" si="17"/>
        <v>0</v>
      </c>
      <c r="I74" s="42">
        <v>1631</v>
      </c>
      <c r="J74" s="42" t="s">
        <v>116</v>
      </c>
      <c r="K74" s="42"/>
      <c r="L74" s="42"/>
      <c r="M74" s="42"/>
      <c r="N74" s="42"/>
      <c r="O74" s="42">
        <f t="shared" si="18"/>
        <v>0</v>
      </c>
    </row>
    <row r="75" spans="1:15" ht="16.5" x14ac:dyDescent="0.25">
      <c r="A75" s="42">
        <v>1630</v>
      </c>
      <c r="B75" s="42" t="s">
        <v>95</v>
      </c>
      <c r="C75" s="42"/>
      <c r="D75" s="42"/>
      <c r="E75" s="42"/>
      <c r="F75" s="42"/>
      <c r="G75" s="42">
        <f t="shared" si="17"/>
        <v>0</v>
      </c>
      <c r="I75" s="42">
        <v>1631</v>
      </c>
      <c r="J75" s="42" t="s">
        <v>95</v>
      </c>
      <c r="K75" s="42"/>
      <c r="L75" s="42"/>
      <c r="M75" s="42"/>
      <c r="N75" s="42"/>
      <c r="O75" s="42">
        <f t="shared" si="18"/>
        <v>0</v>
      </c>
    </row>
    <row r="76" spans="1:15" ht="16.5" x14ac:dyDescent="0.25">
      <c r="A76" s="42">
        <v>1630</v>
      </c>
      <c r="B76" s="42" t="s">
        <v>117</v>
      </c>
      <c r="C76" s="42"/>
      <c r="D76" s="42"/>
      <c r="E76" s="42"/>
      <c r="F76" s="42"/>
      <c r="G76" s="42">
        <f t="shared" si="17"/>
        <v>0</v>
      </c>
      <c r="I76" s="42">
        <v>1631</v>
      </c>
      <c r="J76" s="42" t="s">
        <v>117</v>
      </c>
      <c r="K76" s="42"/>
      <c r="L76" s="42"/>
      <c r="M76" s="42"/>
      <c r="N76" s="42"/>
      <c r="O76" s="42">
        <f t="shared" si="18"/>
        <v>0</v>
      </c>
    </row>
    <row r="77" spans="1:15" ht="16.5" x14ac:dyDescent="0.25">
      <c r="A77" s="42">
        <v>1630</v>
      </c>
      <c r="B77" s="43" t="s">
        <v>96</v>
      </c>
      <c r="C77" s="42">
        <f>SUM(C55:C76)</f>
        <v>18</v>
      </c>
      <c r="D77" s="42">
        <f t="shared" ref="D77" si="19">SUM(D55:D76)</f>
        <v>119</v>
      </c>
      <c r="E77" s="42">
        <f t="shared" ref="E77" si="20">SUM(E55:E76)</f>
        <v>0</v>
      </c>
      <c r="F77" s="42">
        <f t="shared" ref="F77" si="21">SUM(F55:F76)</f>
        <v>0</v>
      </c>
      <c r="G77" s="42">
        <f t="shared" ref="G77" si="22">SUM(G55:G76)</f>
        <v>137</v>
      </c>
      <c r="I77" s="42">
        <v>1631</v>
      </c>
      <c r="J77" s="43" t="s">
        <v>96</v>
      </c>
      <c r="K77" s="42">
        <f>SUM(K55:K76)</f>
        <v>14</v>
      </c>
      <c r="L77" s="42">
        <f t="shared" ref="L77" si="23">SUM(L55:L76)</f>
        <v>55</v>
      </c>
      <c r="M77" s="42">
        <f t="shared" ref="M77" si="24">SUM(M55:M76)</f>
        <v>0</v>
      </c>
      <c r="N77" s="42">
        <f t="shared" ref="N77" si="25">SUM(N55:N76)</f>
        <v>0</v>
      </c>
      <c r="O77" s="42">
        <f t="shared" ref="O77" si="26">SUM(O55:O76)</f>
        <v>69</v>
      </c>
    </row>
    <row r="79" spans="1:15" ht="16.5" x14ac:dyDescent="0.25">
      <c r="A79" s="107" t="s">
        <v>89</v>
      </c>
      <c r="B79" s="108"/>
      <c r="C79" s="108"/>
      <c r="D79" s="108"/>
      <c r="E79" s="108"/>
      <c r="F79" s="108"/>
      <c r="G79" s="109"/>
      <c r="I79" s="107" t="s">
        <v>89</v>
      </c>
      <c r="J79" s="108"/>
      <c r="K79" s="108"/>
      <c r="L79" s="108"/>
      <c r="M79" s="108"/>
      <c r="N79" s="108"/>
      <c r="O79" s="109"/>
    </row>
    <row r="80" spans="1:15" ht="49.5" x14ac:dyDescent="0.25">
      <c r="A80" s="41" t="s">
        <v>90</v>
      </c>
      <c r="B80" s="41" t="s">
        <v>91</v>
      </c>
      <c r="C80" s="41" t="s">
        <v>92</v>
      </c>
      <c r="D80" s="41" t="s">
        <v>93</v>
      </c>
      <c r="E80" s="41" t="s">
        <v>94</v>
      </c>
      <c r="F80" s="41" t="s">
        <v>95</v>
      </c>
      <c r="G80" s="41" t="s">
        <v>96</v>
      </c>
      <c r="I80" s="41" t="s">
        <v>90</v>
      </c>
      <c r="J80" s="41" t="s">
        <v>91</v>
      </c>
      <c r="K80" s="41" t="s">
        <v>92</v>
      </c>
      <c r="L80" s="41" t="s">
        <v>93</v>
      </c>
      <c r="M80" s="41" t="s">
        <v>94</v>
      </c>
      <c r="N80" s="41" t="s">
        <v>95</v>
      </c>
      <c r="O80" s="41" t="s">
        <v>96</v>
      </c>
    </row>
    <row r="81" spans="1:15" ht="16.5" x14ac:dyDescent="0.25">
      <c r="A81" s="42">
        <v>1632</v>
      </c>
      <c r="B81" s="42" t="s">
        <v>97</v>
      </c>
      <c r="C81" s="42">
        <v>3</v>
      </c>
      <c r="D81" s="42">
        <v>4</v>
      </c>
      <c r="E81" s="42"/>
      <c r="F81" s="42"/>
      <c r="G81" s="42">
        <f>SUM(C81:F81)</f>
        <v>7</v>
      </c>
      <c r="I81" s="42">
        <v>1633</v>
      </c>
      <c r="J81" s="42" t="s">
        <v>97</v>
      </c>
      <c r="K81" s="42"/>
      <c r="L81" s="42"/>
      <c r="M81" s="42"/>
      <c r="N81" s="42"/>
      <c r="O81" s="42">
        <f>SUM(K81:N81)</f>
        <v>0</v>
      </c>
    </row>
    <row r="82" spans="1:15" ht="16.5" x14ac:dyDescent="0.25">
      <c r="A82" s="42">
        <v>1632</v>
      </c>
      <c r="B82" s="42" t="s">
        <v>98</v>
      </c>
      <c r="C82" s="42">
        <v>6</v>
      </c>
      <c r="D82" s="42">
        <v>2</v>
      </c>
      <c r="E82" s="42"/>
      <c r="F82" s="42"/>
      <c r="G82" s="42">
        <f t="shared" ref="G82:G102" si="27">SUM(C82:F82)</f>
        <v>8</v>
      </c>
      <c r="I82" s="42">
        <v>1633</v>
      </c>
      <c r="J82" s="42" t="s">
        <v>98</v>
      </c>
      <c r="K82" s="42"/>
      <c r="L82" s="42"/>
      <c r="M82" s="42"/>
      <c r="N82" s="42"/>
      <c r="O82" s="42">
        <f t="shared" ref="O82:O102" si="28">SUM(K82:N82)</f>
        <v>0</v>
      </c>
    </row>
    <row r="83" spans="1:15" ht="16.5" x14ac:dyDescent="0.25">
      <c r="A83" s="42">
        <v>1632</v>
      </c>
      <c r="B83" s="42" t="s">
        <v>99</v>
      </c>
      <c r="C83" s="42">
        <v>6</v>
      </c>
      <c r="D83" s="42"/>
      <c r="E83" s="42"/>
      <c r="F83" s="42"/>
      <c r="G83" s="42">
        <f t="shared" si="27"/>
        <v>6</v>
      </c>
      <c r="I83" s="42">
        <v>1633</v>
      </c>
      <c r="J83" s="42" t="s">
        <v>99</v>
      </c>
      <c r="K83" s="42"/>
      <c r="L83" s="42"/>
      <c r="M83" s="42"/>
      <c r="N83" s="42"/>
      <c r="O83" s="42">
        <f t="shared" si="28"/>
        <v>0</v>
      </c>
    </row>
    <row r="84" spans="1:15" ht="16.5" x14ac:dyDescent="0.25">
      <c r="A84" s="42">
        <v>1632</v>
      </c>
      <c r="B84" s="42" t="s">
        <v>100</v>
      </c>
      <c r="C84" s="42">
        <v>6</v>
      </c>
      <c r="D84" s="42">
        <v>6</v>
      </c>
      <c r="E84" s="42"/>
      <c r="F84" s="42"/>
      <c r="G84" s="42">
        <f t="shared" si="27"/>
        <v>12</v>
      </c>
      <c r="I84" s="42">
        <v>1633</v>
      </c>
      <c r="J84" s="42" t="s">
        <v>100</v>
      </c>
      <c r="K84" s="42"/>
      <c r="L84" s="42"/>
      <c r="M84" s="42"/>
      <c r="N84" s="42"/>
      <c r="O84" s="42">
        <f t="shared" si="28"/>
        <v>0</v>
      </c>
    </row>
    <row r="85" spans="1:15" ht="16.5" x14ac:dyDescent="0.25">
      <c r="A85" s="42">
        <v>1632</v>
      </c>
      <c r="B85" s="42" t="s">
        <v>101</v>
      </c>
      <c r="C85" s="42">
        <v>2</v>
      </c>
      <c r="D85" s="42">
        <v>9</v>
      </c>
      <c r="E85" s="42"/>
      <c r="F85" s="42"/>
      <c r="G85" s="42">
        <f t="shared" si="27"/>
        <v>11</v>
      </c>
      <c r="I85" s="42">
        <v>1633</v>
      </c>
      <c r="J85" s="42" t="s">
        <v>101</v>
      </c>
      <c r="K85" s="42"/>
      <c r="L85" s="42"/>
      <c r="M85" s="42"/>
      <c r="N85" s="42"/>
      <c r="O85" s="42">
        <f t="shared" si="28"/>
        <v>0</v>
      </c>
    </row>
    <row r="86" spans="1:15" ht="16.5" x14ac:dyDescent="0.25">
      <c r="A86" s="42">
        <v>1632</v>
      </c>
      <c r="B86" s="42" t="s">
        <v>102</v>
      </c>
      <c r="C86" s="42"/>
      <c r="D86" s="42">
        <v>1</v>
      </c>
      <c r="E86" s="42"/>
      <c r="F86" s="42"/>
      <c r="G86" s="42">
        <f t="shared" si="27"/>
        <v>1</v>
      </c>
      <c r="I86" s="42">
        <v>1633</v>
      </c>
      <c r="J86" s="42" t="s">
        <v>102</v>
      </c>
      <c r="K86" s="42"/>
      <c r="L86" s="42"/>
      <c r="M86" s="42"/>
      <c r="N86" s="42"/>
      <c r="O86" s="42">
        <f t="shared" si="28"/>
        <v>0</v>
      </c>
    </row>
    <row r="87" spans="1:15" ht="16.5" x14ac:dyDescent="0.25">
      <c r="A87" s="42">
        <v>1632</v>
      </c>
      <c r="B87" s="42" t="s">
        <v>103</v>
      </c>
      <c r="C87" s="42">
        <v>5</v>
      </c>
      <c r="D87" s="42">
        <v>5</v>
      </c>
      <c r="E87" s="42"/>
      <c r="F87" s="42"/>
      <c r="G87" s="42">
        <f t="shared" si="27"/>
        <v>10</v>
      </c>
      <c r="I87" s="42">
        <v>1633</v>
      </c>
      <c r="J87" s="42" t="s">
        <v>103</v>
      </c>
      <c r="K87" s="42"/>
      <c r="L87" s="42"/>
      <c r="M87" s="42"/>
      <c r="N87" s="42"/>
      <c r="O87" s="42">
        <f t="shared" si="28"/>
        <v>0</v>
      </c>
    </row>
    <row r="88" spans="1:15" ht="16.5" x14ac:dyDescent="0.25">
      <c r="A88" s="42">
        <v>1632</v>
      </c>
      <c r="B88" s="42" t="s">
        <v>104</v>
      </c>
      <c r="C88" s="42">
        <v>8</v>
      </c>
      <c r="D88" s="42">
        <v>9</v>
      </c>
      <c r="E88" s="42">
        <v>1</v>
      </c>
      <c r="F88" s="42"/>
      <c r="G88" s="42">
        <f t="shared" si="27"/>
        <v>18</v>
      </c>
      <c r="I88" s="42">
        <v>1633</v>
      </c>
      <c r="J88" s="42" t="s">
        <v>104</v>
      </c>
      <c r="K88" s="42"/>
      <c r="L88" s="42"/>
      <c r="M88" s="42"/>
      <c r="N88" s="42"/>
      <c r="O88" s="42">
        <f t="shared" si="28"/>
        <v>0</v>
      </c>
    </row>
    <row r="89" spans="1:15" ht="16.5" x14ac:dyDescent="0.25">
      <c r="A89" s="42">
        <v>1632</v>
      </c>
      <c r="B89" s="42" t="s">
        <v>105</v>
      </c>
      <c r="C89" s="42">
        <v>1</v>
      </c>
      <c r="D89" s="42">
        <v>1</v>
      </c>
      <c r="E89" s="42"/>
      <c r="F89" s="42"/>
      <c r="G89" s="42">
        <f t="shared" si="27"/>
        <v>2</v>
      </c>
      <c r="I89" s="42">
        <v>1633</v>
      </c>
      <c r="J89" s="42" t="s">
        <v>105</v>
      </c>
      <c r="K89" s="42"/>
      <c r="L89" s="42"/>
      <c r="M89" s="42"/>
      <c r="N89" s="42"/>
      <c r="O89" s="42">
        <f t="shared" si="28"/>
        <v>0</v>
      </c>
    </row>
    <row r="90" spans="1:15" ht="16.5" x14ac:dyDescent="0.25">
      <c r="A90" s="42">
        <v>1632</v>
      </c>
      <c r="B90" s="42" t="s">
        <v>106</v>
      </c>
      <c r="C90" s="42">
        <v>3</v>
      </c>
      <c r="D90" s="42">
        <v>5</v>
      </c>
      <c r="E90" s="42"/>
      <c r="F90" s="42"/>
      <c r="G90" s="42">
        <f t="shared" si="27"/>
        <v>8</v>
      </c>
      <c r="I90" s="42">
        <v>1633</v>
      </c>
      <c r="J90" s="42" t="s">
        <v>106</v>
      </c>
      <c r="K90" s="42"/>
      <c r="L90" s="42"/>
      <c r="M90" s="42"/>
      <c r="N90" s="42"/>
      <c r="O90" s="42">
        <f t="shared" si="28"/>
        <v>0</v>
      </c>
    </row>
    <row r="91" spans="1:15" ht="16.5" x14ac:dyDescent="0.25">
      <c r="A91" s="42">
        <v>1632</v>
      </c>
      <c r="B91" s="42" t="s">
        <v>107</v>
      </c>
      <c r="C91" s="42">
        <v>7</v>
      </c>
      <c r="D91" s="42">
        <v>10</v>
      </c>
      <c r="E91" s="42"/>
      <c r="F91" s="42"/>
      <c r="G91" s="42">
        <f t="shared" si="27"/>
        <v>17</v>
      </c>
      <c r="I91" s="42">
        <v>1633</v>
      </c>
      <c r="J91" s="42" t="s">
        <v>107</v>
      </c>
      <c r="K91" s="42"/>
      <c r="L91" s="42"/>
      <c r="M91" s="42"/>
      <c r="N91" s="42"/>
      <c r="O91" s="42">
        <f t="shared" si="28"/>
        <v>0</v>
      </c>
    </row>
    <row r="92" spans="1:15" ht="16.5" x14ac:dyDescent="0.25">
      <c r="A92" s="42">
        <v>1632</v>
      </c>
      <c r="B92" s="42" t="s">
        <v>108</v>
      </c>
      <c r="C92" s="42">
        <v>2</v>
      </c>
      <c r="D92" s="42">
        <v>2</v>
      </c>
      <c r="E92" s="42"/>
      <c r="F92" s="42"/>
      <c r="G92" s="42">
        <f t="shared" si="27"/>
        <v>4</v>
      </c>
      <c r="I92" s="42">
        <v>1633</v>
      </c>
      <c r="J92" s="42" t="s">
        <v>108</v>
      </c>
      <c r="K92" s="42"/>
      <c r="L92" s="42"/>
      <c r="M92" s="42"/>
      <c r="N92" s="42"/>
      <c r="O92" s="42">
        <f t="shared" si="28"/>
        <v>0</v>
      </c>
    </row>
    <row r="93" spans="1:15" ht="16.5" x14ac:dyDescent="0.25">
      <c r="A93" s="42">
        <v>1632</v>
      </c>
      <c r="B93" s="42" t="s">
        <v>109</v>
      </c>
      <c r="C93" s="42">
        <v>15</v>
      </c>
      <c r="D93" s="42">
        <v>10</v>
      </c>
      <c r="E93" s="42"/>
      <c r="F93" s="42"/>
      <c r="G93" s="42">
        <f t="shared" si="27"/>
        <v>25</v>
      </c>
      <c r="I93" s="42">
        <v>1633</v>
      </c>
      <c r="J93" s="42" t="s">
        <v>109</v>
      </c>
      <c r="K93" s="42"/>
      <c r="L93" s="42"/>
      <c r="M93" s="42"/>
      <c r="N93" s="42"/>
      <c r="O93" s="42">
        <f t="shared" si="28"/>
        <v>0</v>
      </c>
    </row>
    <row r="94" spans="1:15" ht="16.5" x14ac:dyDescent="0.25">
      <c r="A94" s="42">
        <v>1632</v>
      </c>
      <c r="B94" s="42" t="s">
        <v>110</v>
      </c>
      <c r="C94" s="42">
        <v>34</v>
      </c>
      <c r="D94" s="42">
        <v>11</v>
      </c>
      <c r="E94" s="42"/>
      <c r="F94" s="42"/>
      <c r="G94" s="42">
        <f t="shared" si="27"/>
        <v>45</v>
      </c>
      <c r="I94" s="42">
        <v>1633</v>
      </c>
      <c r="J94" s="42" t="s">
        <v>110</v>
      </c>
      <c r="K94" s="42"/>
      <c r="L94" s="42"/>
      <c r="M94" s="42"/>
      <c r="N94" s="42"/>
      <c r="O94" s="42">
        <f t="shared" si="28"/>
        <v>0</v>
      </c>
    </row>
    <row r="95" spans="1:15" ht="16.5" x14ac:dyDescent="0.25">
      <c r="A95" s="42">
        <v>1632</v>
      </c>
      <c r="B95" s="42" t="s">
        <v>111</v>
      </c>
      <c r="C95" s="42">
        <v>2</v>
      </c>
      <c r="D95" s="42"/>
      <c r="E95" s="42"/>
      <c r="F95" s="42"/>
      <c r="G95" s="42">
        <f t="shared" si="27"/>
        <v>2</v>
      </c>
      <c r="I95" s="42">
        <v>1633</v>
      </c>
      <c r="J95" s="42" t="s">
        <v>111</v>
      </c>
      <c r="K95" s="42"/>
      <c r="L95" s="42"/>
      <c r="M95" s="42"/>
      <c r="N95" s="42"/>
      <c r="O95" s="42">
        <f t="shared" si="28"/>
        <v>0</v>
      </c>
    </row>
    <row r="96" spans="1:15" ht="16.5" x14ac:dyDescent="0.25">
      <c r="A96" s="42">
        <v>1632</v>
      </c>
      <c r="B96" s="42" t="s">
        <v>112</v>
      </c>
      <c r="C96" s="42">
        <v>5</v>
      </c>
      <c r="D96" s="42"/>
      <c r="E96" s="42"/>
      <c r="F96" s="42"/>
      <c r="G96" s="42">
        <f t="shared" si="27"/>
        <v>5</v>
      </c>
      <c r="I96" s="42">
        <v>1633</v>
      </c>
      <c r="J96" s="42" t="s">
        <v>112</v>
      </c>
      <c r="K96" s="42"/>
      <c r="L96" s="42"/>
      <c r="M96" s="42"/>
      <c r="N96" s="42"/>
      <c r="O96" s="42">
        <f t="shared" si="28"/>
        <v>0</v>
      </c>
    </row>
    <row r="97" spans="1:15" ht="16.5" x14ac:dyDescent="0.25">
      <c r="A97" s="42">
        <v>1632</v>
      </c>
      <c r="B97" s="42" t="s">
        <v>113</v>
      </c>
      <c r="C97" s="42">
        <v>3</v>
      </c>
      <c r="D97" s="42">
        <v>1</v>
      </c>
      <c r="E97" s="42"/>
      <c r="F97" s="42"/>
      <c r="G97" s="42">
        <f t="shared" si="27"/>
        <v>4</v>
      </c>
      <c r="I97" s="42">
        <v>1633</v>
      </c>
      <c r="J97" s="42" t="s">
        <v>113</v>
      </c>
      <c r="K97" s="42"/>
      <c r="L97" s="42"/>
      <c r="M97" s="42"/>
      <c r="N97" s="42"/>
      <c r="O97" s="42">
        <f t="shared" si="28"/>
        <v>0</v>
      </c>
    </row>
    <row r="98" spans="1:15" ht="16.5" x14ac:dyDescent="0.25">
      <c r="A98" s="42">
        <v>1632</v>
      </c>
      <c r="B98" s="42" t="s">
        <v>114</v>
      </c>
      <c r="C98" s="42">
        <v>10</v>
      </c>
      <c r="D98" s="42">
        <v>6</v>
      </c>
      <c r="E98" s="42"/>
      <c r="F98" s="42"/>
      <c r="G98" s="42">
        <f t="shared" si="27"/>
        <v>16</v>
      </c>
      <c r="I98" s="42">
        <v>1633</v>
      </c>
      <c r="J98" s="42" t="s">
        <v>114</v>
      </c>
      <c r="K98" s="42"/>
      <c r="L98" s="42"/>
      <c r="M98" s="42"/>
      <c r="N98" s="42"/>
      <c r="O98" s="42">
        <f t="shared" si="28"/>
        <v>0</v>
      </c>
    </row>
    <row r="99" spans="1:15" ht="16.5" x14ac:dyDescent="0.25">
      <c r="A99" s="42">
        <v>1632</v>
      </c>
      <c r="B99" s="42" t="s">
        <v>115</v>
      </c>
      <c r="C99" s="42">
        <v>1</v>
      </c>
      <c r="D99" s="42">
        <v>5</v>
      </c>
      <c r="E99" s="42"/>
      <c r="F99" s="42"/>
      <c r="G99" s="42">
        <f t="shared" si="27"/>
        <v>6</v>
      </c>
      <c r="I99" s="42">
        <v>1633</v>
      </c>
      <c r="J99" s="42" t="s">
        <v>115</v>
      </c>
      <c r="K99" s="42"/>
      <c r="L99" s="42"/>
      <c r="M99" s="42"/>
      <c r="N99" s="42"/>
      <c r="O99" s="42">
        <f t="shared" si="28"/>
        <v>0</v>
      </c>
    </row>
    <row r="100" spans="1:15" ht="16.5" x14ac:dyDescent="0.25">
      <c r="A100" s="42">
        <v>1632</v>
      </c>
      <c r="B100" s="42" t="s">
        <v>116</v>
      </c>
      <c r="C100" s="42"/>
      <c r="D100" s="42">
        <v>1</v>
      </c>
      <c r="E100" s="42"/>
      <c r="F100" s="42"/>
      <c r="G100" s="42">
        <f t="shared" si="27"/>
        <v>1</v>
      </c>
      <c r="I100" s="42">
        <v>1633</v>
      </c>
      <c r="J100" s="42" t="s">
        <v>116</v>
      </c>
      <c r="K100" s="42"/>
      <c r="L100" s="42"/>
      <c r="M100" s="42"/>
      <c r="N100" s="42"/>
      <c r="O100" s="42">
        <f t="shared" si="28"/>
        <v>0</v>
      </c>
    </row>
    <row r="101" spans="1:15" ht="16.5" x14ac:dyDescent="0.25">
      <c r="A101" s="42">
        <v>1632</v>
      </c>
      <c r="B101" s="42" t="s">
        <v>95</v>
      </c>
      <c r="C101" s="42"/>
      <c r="D101" s="42"/>
      <c r="E101" s="42"/>
      <c r="F101" s="42"/>
      <c r="G101" s="42">
        <f t="shared" si="27"/>
        <v>0</v>
      </c>
      <c r="I101" s="42">
        <v>1633</v>
      </c>
      <c r="J101" s="42" t="s">
        <v>95</v>
      </c>
      <c r="K101" s="42"/>
      <c r="L101" s="42"/>
      <c r="M101" s="42"/>
      <c r="N101" s="42"/>
      <c r="O101" s="42">
        <f t="shared" si="28"/>
        <v>0</v>
      </c>
    </row>
    <row r="102" spans="1:15" ht="16.5" x14ac:dyDescent="0.25">
      <c r="A102" s="42">
        <v>1632</v>
      </c>
      <c r="B102" s="42" t="s">
        <v>117</v>
      </c>
      <c r="C102" s="42"/>
      <c r="D102" s="42"/>
      <c r="E102" s="42"/>
      <c r="F102" s="42"/>
      <c r="G102" s="42">
        <f t="shared" si="27"/>
        <v>0</v>
      </c>
      <c r="I102" s="42">
        <v>1633</v>
      </c>
      <c r="J102" s="42" t="s">
        <v>117</v>
      </c>
      <c r="K102" s="42"/>
      <c r="L102" s="42"/>
      <c r="M102" s="42"/>
      <c r="N102" s="42"/>
      <c r="O102" s="42">
        <f t="shared" si="28"/>
        <v>0</v>
      </c>
    </row>
    <row r="103" spans="1:15" ht="16.5" x14ac:dyDescent="0.25">
      <c r="A103" s="42">
        <v>1632</v>
      </c>
      <c r="B103" s="43" t="s">
        <v>96</v>
      </c>
      <c r="C103" s="42">
        <f>SUM(C81:C102)</f>
        <v>119</v>
      </c>
      <c r="D103" s="42">
        <f t="shared" ref="D103" si="29">SUM(D81:D102)</f>
        <v>88</v>
      </c>
      <c r="E103" s="42">
        <f t="shared" ref="E103" si="30">SUM(E81:E102)</f>
        <v>1</v>
      </c>
      <c r="F103" s="42">
        <f t="shared" ref="F103" si="31">SUM(F81:F102)</f>
        <v>0</v>
      </c>
      <c r="G103" s="42">
        <f t="shared" ref="G103" si="32">SUM(G81:G102)</f>
        <v>208</v>
      </c>
      <c r="I103" s="42">
        <v>1633</v>
      </c>
      <c r="J103" s="43" t="s">
        <v>96</v>
      </c>
      <c r="K103" s="42">
        <f>SUM(K81:K102)</f>
        <v>0</v>
      </c>
      <c r="L103" s="42">
        <f t="shared" ref="L103" si="33">SUM(L81:L102)</f>
        <v>0</v>
      </c>
      <c r="M103" s="42">
        <f t="shared" ref="M103" si="34">SUM(M81:M102)</f>
        <v>0</v>
      </c>
      <c r="N103" s="42">
        <f t="shared" ref="N103" si="35">SUM(N81:N102)</f>
        <v>0</v>
      </c>
      <c r="O103" s="42">
        <f t="shared" ref="O103" si="36">SUM(O81:O102)</f>
        <v>0</v>
      </c>
    </row>
    <row r="105" spans="1:15" ht="16.5" x14ac:dyDescent="0.25">
      <c r="A105" s="107" t="s">
        <v>89</v>
      </c>
      <c r="B105" s="108"/>
      <c r="C105" s="108"/>
      <c r="D105" s="108"/>
      <c r="E105" s="108"/>
      <c r="F105" s="108"/>
      <c r="G105" s="109"/>
      <c r="I105" s="107" t="s">
        <v>89</v>
      </c>
      <c r="J105" s="108"/>
      <c r="K105" s="108"/>
      <c r="L105" s="108"/>
      <c r="M105" s="108"/>
      <c r="N105" s="108"/>
      <c r="O105" s="109"/>
    </row>
    <row r="106" spans="1:15" ht="49.5" x14ac:dyDescent="0.25">
      <c r="A106" s="41" t="s">
        <v>90</v>
      </c>
      <c r="B106" s="41" t="s">
        <v>91</v>
      </c>
      <c r="C106" s="41" t="s">
        <v>92</v>
      </c>
      <c r="D106" s="41" t="s">
        <v>93</v>
      </c>
      <c r="E106" s="41" t="s">
        <v>94</v>
      </c>
      <c r="F106" s="41" t="s">
        <v>95</v>
      </c>
      <c r="G106" s="41" t="s">
        <v>96</v>
      </c>
      <c r="I106" s="41" t="s">
        <v>90</v>
      </c>
      <c r="J106" s="41" t="s">
        <v>91</v>
      </c>
      <c r="K106" s="41" t="s">
        <v>92</v>
      </c>
      <c r="L106" s="41" t="s">
        <v>93</v>
      </c>
      <c r="M106" s="41" t="s">
        <v>94</v>
      </c>
      <c r="N106" s="41" t="s">
        <v>95</v>
      </c>
      <c r="O106" s="41" t="s">
        <v>96</v>
      </c>
    </row>
    <row r="107" spans="1:15" ht="16.5" x14ac:dyDescent="0.25">
      <c r="A107" s="42">
        <v>1634</v>
      </c>
      <c r="B107" s="42" t="s">
        <v>97</v>
      </c>
      <c r="C107" s="42"/>
      <c r="D107" s="42">
        <v>1</v>
      </c>
      <c r="E107" s="42"/>
      <c r="F107" s="42"/>
      <c r="G107" s="42">
        <f>SUM(C107:F107)</f>
        <v>1</v>
      </c>
      <c r="I107" s="42">
        <v>1635</v>
      </c>
      <c r="J107" s="42" t="s">
        <v>97</v>
      </c>
      <c r="K107" s="42"/>
      <c r="L107" s="42"/>
      <c r="M107" s="42"/>
      <c r="N107" s="42"/>
      <c r="O107" s="42">
        <f>SUM(K107:N107)</f>
        <v>0</v>
      </c>
    </row>
    <row r="108" spans="1:15" ht="16.5" x14ac:dyDescent="0.25">
      <c r="A108" s="42">
        <v>1634</v>
      </c>
      <c r="B108" s="42" t="s">
        <v>98</v>
      </c>
      <c r="C108" s="42">
        <v>1</v>
      </c>
      <c r="D108" s="42"/>
      <c r="E108" s="42"/>
      <c r="F108" s="42"/>
      <c r="G108" s="42">
        <f t="shared" ref="G108:G128" si="37">SUM(C108:F108)</f>
        <v>1</v>
      </c>
      <c r="I108" s="42">
        <v>1635</v>
      </c>
      <c r="J108" s="42" t="s">
        <v>98</v>
      </c>
      <c r="K108" s="42"/>
      <c r="L108" s="42">
        <v>1</v>
      </c>
      <c r="M108" s="42"/>
      <c r="N108" s="42"/>
      <c r="O108" s="42">
        <f t="shared" ref="O108:O128" si="38">SUM(K108:N108)</f>
        <v>1</v>
      </c>
    </row>
    <row r="109" spans="1:15" ht="16.5" x14ac:dyDescent="0.25">
      <c r="A109" s="42">
        <v>1634</v>
      </c>
      <c r="B109" s="42" t="s">
        <v>99</v>
      </c>
      <c r="C109" s="42">
        <v>5</v>
      </c>
      <c r="D109" s="42">
        <v>3</v>
      </c>
      <c r="E109" s="42"/>
      <c r="F109" s="42"/>
      <c r="G109" s="42">
        <f t="shared" si="37"/>
        <v>8</v>
      </c>
      <c r="I109" s="42">
        <v>1635</v>
      </c>
      <c r="J109" s="42" t="s">
        <v>99</v>
      </c>
      <c r="K109" s="42"/>
      <c r="L109" s="42"/>
      <c r="M109" s="42"/>
      <c r="N109" s="42"/>
      <c r="O109" s="42">
        <f t="shared" si="38"/>
        <v>0</v>
      </c>
    </row>
    <row r="110" spans="1:15" ht="16.5" x14ac:dyDescent="0.25">
      <c r="A110" s="42">
        <v>1634</v>
      </c>
      <c r="B110" s="42" t="s">
        <v>100</v>
      </c>
      <c r="C110" s="42">
        <v>15</v>
      </c>
      <c r="D110" s="42">
        <v>8</v>
      </c>
      <c r="E110" s="42"/>
      <c r="F110" s="42"/>
      <c r="G110" s="42">
        <f t="shared" si="37"/>
        <v>23</v>
      </c>
      <c r="I110" s="42">
        <v>1635</v>
      </c>
      <c r="J110" s="42" t="s">
        <v>100</v>
      </c>
      <c r="K110" s="42"/>
      <c r="L110" s="42"/>
      <c r="M110" s="42"/>
      <c r="N110" s="42"/>
      <c r="O110" s="42">
        <f t="shared" si="38"/>
        <v>0</v>
      </c>
    </row>
    <row r="111" spans="1:15" ht="16.5" x14ac:dyDescent="0.25">
      <c r="A111" s="42">
        <v>1634</v>
      </c>
      <c r="B111" s="42" t="s">
        <v>101</v>
      </c>
      <c r="C111" s="42">
        <v>9</v>
      </c>
      <c r="D111" s="42">
        <v>6</v>
      </c>
      <c r="E111" s="42"/>
      <c r="F111" s="42"/>
      <c r="G111" s="42">
        <f t="shared" si="37"/>
        <v>15</v>
      </c>
      <c r="I111" s="42">
        <v>1635</v>
      </c>
      <c r="J111" s="42" t="s">
        <v>101</v>
      </c>
      <c r="K111" s="42"/>
      <c r="L111" s="42">
        <v>1</v>
      </c>
      <c r="M111" s="42"/>
      <c r="N111" s="42"/>
      <c r="O111" s="42">
        <f t="shared" si="38"/>
        <v>1</v>
      </c>
    </row>
    <row r="112" spans="1:15" ht="16.5" x14ac:dyDescent="0.25">
      <c r="A112" s="42">
        <v>1634</v>
      </c>
      <c r="B112" s="42" t="s">
        <v>102</v>
      </c>
      <c r="C112" s="42">
        <v>1</v>
      </c>
      <c r="D112" s="42">
        <v>1</v>
      </c>
      <c r="E112" s="42"/>
      <c r="F112" s="42"/>
      <c r="G112" s="42">
        <f t="shared" si="37"/>
        <v>2</v>
      </c>
      <c r="I112" s="42">
        <v>1635</v>
      </c>
      <c r="J112" s="42" t="s">
        <v>102</v>
      </c>
      <c r="K112" s="42"/>
      <c r="L112" s="42">
        <v>1</v>
      </c>
      <c r="M112" s="42"/>
      <c r="N112" s="42"/>
      <c r="O112" s="42">
        <f t="shared" si="38"/>
        <v>1</v>
      </c>
    </row>
    <row r="113" spans="1:15" ht="16.5" x14ac:dyDescent="0.25">
      <c r="A113" s="42">
        <v>1634</v>
      </c>
      <c r="B113" s="42" t="s">
        <v>103</v>
      </c>
      <c r="C113" s="42">
        <v>7</v>
      </c>
      <c r="D113" s="42">
        <v>8</v>
      </c>
      <c r="E113" s="42"/>
      <c r="F113" s="42"/>
      <c r="G113" s="42">
        <f t="shared" si="37"/>
        <v>15</v>
      </c>
      <c r="I113" s="42">
        <v>1635</v>
      </c>
      <c r="J113" s="42" t="s">
        <v>103</v>
      </c>
      <c r="K113" s="42"/>
      <c r="L113" s="42"/>
      <c r="M113" s="42"/>
      <c r="N113" s="42"/>
      <c r="O113" s="42">
        <f t="shared" si="38"/>
        <v>0</v>
      </c>
    </row>
    <row r="114" spans="1:15" ht="16.5" x14ac:dyDescent="0.25">
      <c r="A114" s="42">
        <v>1634</v>
      </c>
      <c r="B114" s="42" t="s">
        <v>104</v>
      </c>
      <c r="C114" s="42">
        <v>9</v>
      </c>
      <c r="D114" s="42">
        <v>7</v>
      </c>
      <c r="E114" s="42"/>
      <c r="F114" s="42"/>
      <c r="G114" s="42">
        <f t="shared" si="37"/>
        <v>16</v>
      </c>
      <c r="I114" s="42">
        <v>1635</v>
      </c>
      <c r="J114" s="42" t="s">
        <v>104</v>
      </c>
      <c r="K114" s="42"/>
      <c r="L114" s="42"/>
      <c r="M114" s="42"/>
      <c r="N114" s="42"/>
      <c r="O114" s="42">
        <f t="shared" si="38"/>
        <v>0</v>
      </c>
    </row>
    <row r="115" spans="1:15" ht="16.5" x14ac:dyDescent="0.25">
      <c r="A115" s="42">
        <v>1634</v>
      </c>
      <c r="B115" s="42" t="s">
        <v>105</v>
      </c>
      <c r="C115" s="42">
        <v>8</v>
      </c>
      <c r="D115" s="42">
        <v>4</v>
      </c>
      <c r="E115" s="42"/>
      <c r="F115" s="42"/>
      <c r="G115" s="42">
        <f t="shared" si="37"/>
        <v>12</v>
      </c>
      <c r="I115" s="42">
        <v>1635</v>
      </c>
      <c r="J115" s="42" t="s">
        <v>105</v>
      </c>
      <c r="K115" s="42"/>
      <c r="L115" s="42"/>
      <c r="M115" s="42"/>
      <c r="N115" s="42"/>
      <c r="O115" s="42">
        <f t="shared" si="38"/>
        <v>0</v>
      </c>
    </row>
    <row r="116" spans="1:15" ht="16.5" x14ac:dyDescent="0.25">
      <c r="A116" s="42">
        <v>1634</v>
      </c>
      <c r="B116" s="42" t="s">
        <v>106</v>
      </c>
      <c r="C116" s="42">
        <v>11</v>
      </c>
      <c r="D116" s="42">
        <v>3</v>
      </c>
      <c r="E116" s="42"/>
      <c r="F116" s="42"/>
      <c r="G116" s="42">
        <f t="shared" si="37"/>
        <v>14</v>
      </c>
      <c r="I116" s="42">
        <v>1635</v>
      </c>
      <c r="J116" s="42" t="s">
        <v>106</v>
      </c>
      <c r="K116" s="42"/>
      <c r="L116" s="42"/>
      <c r="M116" s="42"/>
      <c r="N116" s="42"/>
      <c r="O116" s="42">
        <f t="shared" si="38"/>
        <v>0</v>
      </c>
    </row>
    <row r="117" spans="1:15" ht="16.5" x14ac:dyDescent="0.25">
      <c r="A117" s="42">
        <v>1634</v>
      </c>
      <c r="B117" s="42" t="s">
        <v>107</v>
      </c>
      <c r="C117" s="42">
        <v>15</v>
      </c>
      <c r="D117" s="42">
        <v>10</v>
      </c>
      <c r="E117" s="42"/>
      <c r="F117" s="42"/>
      <c r="G117" s="42">
        <f t="shared" si="37"/>
        <v>25</v>
      </c>
      <c r="I117" s="42">
        <v>1635</v>
      </c>
      <c r="J117" s="42" t="s">
        <v>107</v>
      </c>
      <c r="K117" s="42">
        <v>2</v>
      </c>
      <c r="L117" s="42">
        <v>2</v>
      </c>
      <c r="M117" s="42"/>
      <c r="N117" s="42"/>
      <c r="O117" s="42">
        <f t="shared" si="38"/>
        <v>4</v>
      </c>
    </row>
    <row r="118" spans="1:15" ht="16.5" x14ac:dyDescent="0.25">
      <c r="A118" s="42">
        <v>1634</v>
      </c>
      <c r="B118" s="42" t="s">
        <v>108</v>
      </c>
      <c r="C118" s="42"/>
      <c r="D118" s="42"/>
      <c r="E118" s="42"/>
      <c r="F118" s="42"/>
      <c r="G118" s="42">
        <f t="shared" si="37"/>
        <v>0</v>
      </c>
      <c r="I118" s="42">
        <v>1635</v>
      </c>
      <c r="J118" s="42" t="s">
        <v>108</v>
      </c>
      <c r="K118" s="42"/>
      <c r="L118" s="42"/>
      <c r="M118" s="42"/>
      <c r="N118" s="42"/>
      <c r="O118" s="42">
        <f t="shared" si="38"/>
        <v>0</v>
      </c>
    </row>
    <row r="119" spans="1:15" ht="16.5" x14ac:dyDescent="0.25">
      <c r="A119" s="42">
        <v>1634</v>
      </c>
      <c r="B119" s="42" t="s">
        <v>109</v>
      </c>
      <c r="C119" s="42">
        <v>3</v>
      </c>
      <c r="D119" s="42">
        <v>2</v>
      </c>
      <c r="E119" s="42"/>
      <c r="F119" s="42"/>
      <c r="G119" s="42">
        <f t="shared" si="37"/>
        <v>5</v>
      </c>
      <c r="I119" s="42">
        <v>1635</v>
      </c>
      <c r="J119" s="42" t="s">
        <v>109</v>
      </c>
      <c r="K119" s="42"/>
      <c r="L119" s="42"/>
      <c r="M119" s="42"/>
      <c r="N119" s="42"/>
      <c r="O119" s="42">
        <f t="shared" si="38"/>
        <v>0</v>
      </c>
    </row>
    <row r="120" spans="1:15" ht="16.5" x14ac:dyDescent="0.25">
      <c r="A120" s="42">
        <v>1634</v>
      </c>
      <c r="B120" s="42" t="s">
        <v>110</v>
      </c>
      <c r="C120" s="42">
        <v>8</v>
      </c>
      <c r="D120" s="42">
        <v>6</v>
      </c>
      <c r="E120" s="42"/>
      <c r="F120" s="42"/>
      <c r="G120" s="42">
        <f t="shared" si="37"/>
        <v>14</v>
      </c>
      <c r="I120" s="42">
        <v>1635</v>
      </c>
      <c r="J120" s="42" t="s">
        <v>110</v>
      </c>
      <c r="K120" s="42">
        <v>1</v>
      </c>
      <c r="L120" s="42">
        <v>13</v>
      </c>
      <c r="M120" s="42"/>
      <c r="N120" s="42"/>
      <c r="O120" s="42">
        <f t="shared" si="38"/>
        <v>14</v>
      </c>
    </row>
    <row r="121" spans="1:15" ht="16.5" x14ac:dyDescent="0.25">
      <c r="A121" s="42">
        <v>1634</v>
      </c>
      <c r="B121" s="42" t="s">
        <v>111</v>
      </c>
      <c r="C121" s="42"/>
      <c r="D121" s="42"/>
      <c r="E121" s="42"/>
      <c r="F121" s="42"/>
      <c r="G121" s="42">
        <f t="shared" si="37"/>
        <v>0</v>
      </c>
      <c r="I121" s="42">
        <v>1635</v>
      </c>
      <c r="J121" s="42" t="s">
        <v>111</v>
      </c>
      <c r="K121" s="42"/>
      <c r="L121" s="42"/>
      <c r="M121" s="42"/>
      <c r="N121" s="42"/>
      <c r="O121" s="42">
        <f t="shared" si="38"/>
        <v>0</v>
      </c>
    </row>
    <row r="122" spans="1:15" ht="16.5" x14ac:dyDescent="0.25">
      <c r="A122" s="42">
        <v>1634</v>
      </c>
      <c r="B122" s="42" t="s">
        <v>112</v>
      </c>
      <c r="C122" s="42">
        <v>1</v>
      </c>
      <c r="D122" s="42">
        <v>4</v>
      </c>
      <c r="E122" s="42"/>
      <c r="F122" s="42"/>
      <c r="G122" s="42">
        <f t="shared" si="37"/>
        <v>5</v>
      </c>
      <c r="I122" s="42">
        <v>1635</v>
      </c>
      <c r="J122" s="42" t="s">
        <v>112</v>
      </c>
      <c r="K122" s="42"/>
      <c r="L122" s="42">
        <v>1</v>
      </c>
      <c r="M122" s="42"/>
      <c r="N122" s="42"/>
      <c r="O122" s="42">
        <f t="shared" si="38"/>
        <v>1</v>
      </c>
    </row>
    <row r="123" spans="1:15" ht="16.5" x14ac:dyDescent="0.25">
      <c r="A123" s="42">
        <v>1634</v>
      </c>
      <c r="B123" s="42" t="s">
        <v>113</v>
      </c>
      <c r="C123" s="42"/>
      <c r="D123" s="42">
        <v>1</v>
      </c>
      <c r="E123" s="42"/>
      <c r="F123" s="42"/>
      <c r="G123" s="42">
        <f t="shared" si="37"/>
        <v>1</v>
      </c>
      <c r="I123" s="42">
        <v>1635</v>
      </c>
      <c r="J123" s="42" t="s">
        <v>113</v>
      </c>
      <c r="K123" s="42"/>
      <c r="L123" s="42"/>
      <c r="M123" s="42"/>
      <c r="N123" s="42"/>
      <c r="O123" s="42">
        <f t="shared" si="38"/>
        <v>0</v>
      </c>
    </row>
    <row r="124" spans="1:15" ht="16.5" x14ac:dyDescent="0.25">
      <c r="A124" s="42">
        <v>1634</v>
      </c>
      <c r="B124" s="42" t="s">
        <v>114</v>
      </c>
      <c r="C124" s="42">
        <v>10</v>
      </c>
      <c r="D124" s="42">
        <v>3</v>
      </c>
      <c r="E124" s="42"/>
      <c r="F124" s="42"/>
      <c r="G124" s="42">
        <f t="shared" si="37"/>
        <v>13</v>
      </c>
      <c r="I124" s="42">
        <v>1635</v>
      </c>
      <c r="J124" s="42" t="s">
        <v>114</v>
      </c>
      <c r="K124" s="42"/>
      <c r="L124" s="42"/>
      <c r="M124" s="42"/>
      <c r="N124" s="42"/>
      <c r="O124" s="42">
        <f t="shared" si="38"/>
        <v>0</v>
      </c>
    </row>
    <row r="125" spans="1:15" ht="16.5" x14ac:dyDescent="0.25">
      <c r="A125" s="42">
        <v>1634</v>
      </c>
      <c r="B125" s="42" t="s">
        <v>115</v>
      </c>
      <c r="C125" s="42">
        <v>12</v>
      </c>
      <c r="D125" s="42">
        <v>10</v>
      </c>
      <c r="E125" s="42"/>
      <c r="F125" s="42"/>
      <c r="G125" s="42">
        <f t="shared" si="37"/>
        <v>22</v>
      </c>
      <c r="I125" s="42">
        <v>1635</v>
      </c>
      <c r="J125" s="42" t="s">
        <v>115</v>
      </c>
      <c r="K125" s="42"/>
      <c r="L125" s="42"/>
      <c r="M125" s="42"/>
      <c r="N125" s="42"/>
      <c r="O125" s="42">
        <f t="shared" si="38"/>
        <v>0</v>
      </c>
    </row>
    <row r="126" spans="1:15" ht="16.5" x14ac:dyDescent="0.25">
      <c r="A126" s="42">
        <v>1634</v>
      </c>
      <c r="B126" s="42" t="s">
        <v>116</v>
      </c>
      <c r="C126" s="42"/>
      <c r="D126" s="42"/>
      <c r="E126" s="42"/>
      <c r="F126" s="42"/>
      <c r="G126" s="42">
        <f t="shared" si="37"/>
        <v>0</v>
      </c>
      <c r="I126" s="42">
        <v>1635</v>
      </c>
      <c r="J126" s="42" t="s">
        <v>116</v>
      </c>
      <c r="K126" s="42"/>
      <c r="L126" s="42">
        <v>1</v>
      </c>
      <c r="M126" s="42"/>
      <c r="N126" s="42"/>
      <c r="O126" s="42">
        <f t="shared" si="38"/>
        <v>1</v>
      </c>
    </row>
    <row r="127" spans="1:15" ht="16.5" x14ac:dyDescent="0.25">
      <c r="A127" s="42">
        <v>1634</v>
      </c>
      <c r="B127" s="42" t="s">
        <v>95</v>
      </c>
      <c r="C127" s="42">
        <v>14</v>
      </c>
      <c r="D127" s="42">
        <v>4</v>
      </c>
      <c r="E127" s="42"/>
      <c r="F127" s="42"/>
      <c r="G127" s="42">
        <f t="shared" si="37"/>
        <v>18</v>
      </c>
      <c r="I127" s="42">
        <v>1635</v>
      </c>
      <c r="J127" s="42" t="s">
        <v>95</v>
      </c>
      <c r="K127" s="42"/>
      <c r="L127" s="42"/>
      <c r="M127" s="42"/>
      <c r="N127" s="42"/>
      <c r="O127" s="42">
        <f t="shared" si="38"/>
        <v>0</v>
      </c>
    </row>
    <row r="128" spans="1:15" ht="16.5" x14ac:dyDescent="0.25">
      <c r="A128" s="42">
        <v>1634</v>
      </c>
      <c r="B128" s="42" t="s">
        <v>117</v>
      </c>
      <c r="C128" s="42"/>
      <c r="D128" s="42"/>
      <c r="E128" s="42"/>
      <c r="F128" s="42"/>
      <c r="G128" s="42">
        <f t="shared" si="37"/>
        <v>0</v>
      </c>
      <c r="I128" s="42">
        <v>1635</v>
      </c>
      <c r="J128" s="42" t="s">
        <v>117</v>
      </c>
      <c r="K128" s="42"/>
      <c r="L128" s="42"/>
      <c r="M128" s="42"/>
      <c r="N128" s="42"/>
      <c r="O128" s="42">
        <f t="shared" si="38"/>
        <v>0</v>
      </c>
    </row>
    <row r="129" spans="1:15" ht="16.5" x14ac:dyDescent="0.25">
      <c r="A129" s="42">
        <v>1634</v>
      </c>
      <c r="B129" s="43" t="s">
        <v>96</v>
      </c>
      <c r="C129" s="42">
        <f>SUM(C107:C128)</f>
        <v>129</v>
      </c>
      <c r="D129" s="42">
        <f t="shared" ref="D129" si="39">SUM(D107:D128)</f>
        <v>81</v>
      </c>
      <c r="E129" s="42">
        <f t="shared" ref="E129" si="40">SUM(E107:E128)</f>
        <v>0</v>
      </c>
      <c r="F129" s="42">
        <f t="shared" ref="F129" si="41">SUM(F107:F128)</f>
        <v>0</v>
      </c>
      <c r="G129" s="42">
        <f t="shared" ref="G129" si="42">SUM(G107:G128)</f>
        <v>210</v>
      </c>
      <c r="I129" s="42">
        <v>1635</v>
      </c>
      <c r="J129" s="43" t="s">
        <v>96</v>
      </c>
      <c r="K129" s="42">
        <f>SUM(K107:K128)</f>
        <v>3</v>
      </c>
      <c r="L129" s="42">
        <f t="shared" ref="L129" si="43">SUM(L107:L128)</f>
        <v>20</v>
      </c>
      <c r="M129" s="42">
        <f t="shared" ref="M129" si="44">SUM(M107:M128)</f>
        <v>0</v>
      </c>
      <c r="N129" s="42">
        <f t="shared" ref="N129" si="45">SUM(N107:N128)</f>
        <v>0</v>
      </c>
      <c r="O129" s="42">
        <f t="shared" ref="O129" si="46">SUM(O107:O128)</f>
        <v>23</v>
      </c>
    </row>
    <row r="131" spans="1:15" ht="16.5" x14ac:dyDescent="0.25">
      <c r="A131" s="107" t="s">
        <v>89</v>
      </c>
      <c r="B131" s="108"/>
      <c r="C131" s="108"/>
      <c r="D131" s="108"/>
      <c r="E131" s="108"/>
      <c r="F131" s="108"/>
      <c r="G131" s="109"/>
      <c r="I131" s="107" t="s">
        <v>89</v>
      </c>
      <c r="J131" s="108"/>
      <c r="K131" s="108"/>
      <c r="L131" s="108"/>
      <c r="M131" s="108"/>
      <c r="N131" s="108"/>
      <c r="O131" s="109"/>
    </row>
    <row r="132" spans="1:15" ht="49.5" x14ac:dyDescent="0.25">
      <c r="A132" s="41" t="s">
        <v>90</v>
      </c>
      <c r="B132" s="41" t="s">
        <v>91</v>
      </c>
      <c r="C132" s="41" t="s">
        <v>92</v>
      </c>
      <c r="D132" s="41" t="s">
        <v>93</v>
      </c>
      <c r="E132" s="41" t="s">
        <v>94</v>
      </c>
      <c r="F132" s="41" t="s">
        <v>95</v>
      </c>
      <c r="G132" s="41" t="s">
        <v>96</v>
      </c>
      <c r="I132" s="41" t="s">
        <v>90</v>
      </c>
      <c r="J132" s="41" t="s">
        <v>91</v>
      </c>
      <c r="K132" s="41" t="s">
        <v>92</v>
      </c>
      <c r="L132" s="41" t="s">
        <v>93</v>
      </c>
      <c r="M132" s="41" t="s">
        <v>94</v>
      </c>
      <c r="N132" s="41" t="s">
        <v>95</v>
      </c>
      <c r="O132" s="41" t="s">
        <v>96</v>
      </c>
    </row>
    <row r="133" spans="1:15" ht="16.5" x14ac:dyDescent="0.25">
      <c r="A133" s="42">
        <v>1636</v>
      </c>
      <c r="B133" s="42" t="s">
        <v>97</v>
      </c>
      <c r="C133" s="42">
        <v>5</v>
      </c>
      <c r="D133" s="42">
        <v>1</v>
      </c>
      <c r="E133" s="42"/>
      <c r="F133" s="42"/>
      <c r="G133" s="42">
        <f>SUM(C133:F133)</f>
        <v>6</v>
      </c>
      <c r="I133" s="42">
        <v>1637</v>
      </c>
      <c r="J133" s="42" t="s">
        <v>97</v>
      </c>
      <c r="K133" s="42"/>
      <c r="L133" s="42"/>
      <c r="M133" s="42"/>
      <c r="N133" s="42"/>
      <c r="O133" s="42">
        <f>SUM(K133:N133)</f>
        <v>0</v>
      </c>
    </row>
    <row r="134" spans="1:15" ht="16.5" x14ac:dyDescent="0.25">
      <c r="A134" s="42">
        <v>1636</v>
      </c>
      <c r="B134" s="42" t="s">
        <v>98</v>
      </c>
      <c r="C134" s="42">
        <v>12</v>
      </c>
      <c r="D134" s="42">
        <v>13</v>
      </c>
      <c r="E134" s="42"/>
      <c r="F134" s="42"/>
      <c r="G134" s="42">
        <f t="shared" ref="G134:G154" si="47">SUM(C134:F134)</f>
        <v>25</v>
      </c>
      <c r="I134" s="42">
        <v>1637</v>
      </c>
      <c r="J134" s="42" t="s">
        <v>98</v>
      </c>
      <c r="K134" s="42">
        <v>9</v>
      </c>
      <c r="L134" s="42">
        <v>12</v>
      </c>
      <c r="M134" s="42"/>
      <c r="N134" s="42"/>
      <c r="O134" s="42">
        <f t="shared" ref="O134:O154" si="48">SUM(K134:N134)</f>
        <v>21</v>
      </c>
    </row>
    <row r="135" spans="1:15" ht="16.5" x14ac:dyDescent="0.25">
      <c r="A135" s="42">
        <v>1636</v>
      </c>
      <c r="B135" s="42" t="s">
        <v>99</v>
      </c>
      <c r="C135" s="42"/>
      <c r="D135" s="42"/>
      <c r="E135" s="42"/>
      <c r="F135" s="42"/>
      <c r="G135" s="42">
        <f t="shared" si="47"/>
        <v>0</v>
      </c>
      <c r="I135" s="42">
        <v>1637</v>
      </c>
      <c r="J135" s="42" t="s">
        <v>99</v>
      </c>
      <c r="K135" s="42">
        <v>20</v>
      </c>
      <c r="L135" s="42">
        <v>22</v>
      </c>
      <c r="M135" s="42"/>
      <c r="N135" s="42"/>
      <c r="O135" s="42">
        <f t="shared" si="48"/>
        <v>42</v>
      </c>
    </row>
    <row r="136" spans="1:15" ht="16.5" x14ac:dyDescent="0.25">
      <c r="A136" s="42">
        <v>1636</v>
      </c>
      <c r="B136" s="42" t="s">
        <v>100</v>
      </c>
      <c r="C136" s="42">
        <v>3</v>
      </c>
      <c r="D136" s="42">
        <v>3</v>
      </c>
      <c r="E136" s="42"/>
      <c r="F136" s="42"/>
      <c r="G136" s="42">
        <f t="shared" si="47"/>
        <v>6</v>
      </c>
      <c r="I136" s="42">
        <v>1637</v>
      </c>
      <c r="J136" s="42" t="s">
        <v>100</v>
      </c>
      <c r="K136" s="42">
        <v>6</v>
      </c>
      <c r="L136" s="42">
        <v>10</v>
      </c>
      <c r="M136" s="42"/>
      <c r="N136" s="42"/>
      <c r="O136" s="42">
        <f t="shared" si="48"/>
        <v>16</v>
      </c>
    </row>
    <row r="137" spans="1:15" ht="16.5" x14ac:dyDescent="0.25">
      <c r="A137" s="42">
        <v>1636</v>
      </c>
      <c r="B137" s="42" t="s">
        <v>101</v>
      </c>
      <c r="C137" s="42">
        <v>10</v>
      </c>
      <c r="D137" s="42">
        <v>9</v>
      </c>
      <c r="E137" s="42"/>
      <c r="F137" s="42"/>
      <c r="G137" s="42">
        <f t="shared" si="47"/>
        <v>19</v>
      </c>
      <c r="I137" s="42">
        <v>1637</v>
      </c>
      <c r="J137" s="42" t="s">
        <v>101</v>
      </c>
      <c r="K137" s="42">
        <v>54</v>
      </c>
      <c r="L137" s="42">
        <v>45</v>
      </c>
      <c r="M137" s="42"/>
      <c r="N137" s="42"/>
      <c r="O137" s="42">
        <f t="shared" si="48"/>
        <v>99</v>
      </c>
    </row>
    <row r="138" spans="1:15" ht="16.5" x14ac:dyDescent="0.25">
      <c r="A138" s="42">
        <v>1636</v>
      </c>
      <c r="B138" s="42" t="s">
        <v>102</v>
      </c>
      <c r="C138" s="42"/>
      <c r="D138" s="42">
        <v>1</v>
      </c>
      <c r="E138" s="42"/>
      <c r="F138" s="42"/>
      <c r="G138" s="42">
        <f t="shared" si="47"/>
        <v>1</v>
      </c>
      <c r="I138" s="42">
        <v>1637</v>
      </c>
      <c r="J138" s="42" t="s">
        <v>102</v>
      </c>
      <c r="K138" s="42">
        <v>8</v>
      </c>
      <c r="L138" s="42">
        <v>5</v>
      </c>
      <c r="M138" s="42"/>
      <c r="N138" s="42"/>
      <c r="O138" s="42">
        <f t="shared" si="48"/>
        <v>13</v>
      </c>
    </row>
    <row r="139" spans="1:15" ht="16.5" x14ac:dyDescent="0.25">
      <c r="A139" s="42">
        <v>1636</v>
      </c>
      <c r="B139" s="42" t="s">
        <v>103</v>
      </c>
      <c r="C139" s="42">
        <v>28</v>
      </c>
      <c r="D139" s="42">
        <v>24</v>
      </c>
      <c r="E139" s="42"/>
      <c r="F139" s="42"/>
      <c r="G139" s="42">
        <f t="shared" si="47"/>
        <v>52</v>
      </c>
      <c r="I139" s="42">
        <v>1637</v>
      </c>
      <c r="J139" s="42" t="s">
        <v>103</v>
      </c>
      <c r="K139" s="42">
        <v>44</v>
      </c>
      <c r="L139" s="42">
        <v>32</v>
      </c>
      <c r="M139" s="42"/>
      <c r="N139" s="42"/>
      <c r="O139" s="42">
        <f t="shared" si="48"/>
        <v>76</v>
      </c>
    </row>
    <row r="140" spans="1:15" ht="16.5" x14ac:dyDescent="0.25">
      <c r="A140" s="42">
        <v>1636</v>
      </c>
      <c r="B140" s="42" t="s">
        <v>104</v>
      </c>
      <c r="C140" s="42">
        <v>36</v>
      </c>
      <c r="D140" s="42">
        <v>23</v>
      </c>
      <c r="E140" s="42"/>
      <c r="F140" s="42"/>
      <c r="G140" s="42">
        <f t="shared" si="47"/>
        <v>59</v>
      </c>
      <c r="I140" s="42">
        <v>1637</v>
      </c>
      <c r="J140" s="42" t="s">
        <v>104</v>
      </c>
      <c r="K140" s="42">
        <v>43</v>
      </c>
      <c r="L140" s="42">
        <v>45</v>
      </c>
      <c r="M140" s="42"/>
      <c r="N140" s="42"/>
      <c r="O140" s="42">
        <f t="shared" si="48"/>
        <v>88</v>
      </c>
    </row>
    <row r="141" spans="1:15" ht="16.5" x14ac:dyDescent="0.25">
      <c r="A141" s="42">
        <v>1636</v>
      </c>
      <c r="B141" s="42" t="s">
        <v>105</v>
      </c>
      <c r="C141" s="42">
        <v>15</v>
      </c>
      <c r="D141" s="42">
        <v>4</v>
      </c>
      <c r="E141" s="42"/>
      <c r="F141" s="42"/>
      <c r="G141" s="42">
        <f t="shared" si="47"/>
        <v>19</v>
      </c>
      <c r="I141" s="42">
        <v>1637</v>
      </c>
      <c r="J141" s="42" t="s">
        <v>105</v>
      </c>
      <c r="K141" s="42">
        <v>1</v>
      </c>
      <c r="L141" s="42">
        <v>3</v>
      </c>
      <c r="M141" s="42"/>
      <c r="N141" s="42"/>
      <c r="O141" s="42">
        <f t="shared" si="48"/>
        <v>4</v>
      </c>
    </row>
    <row r="142" spans="1:15" ht="16.5" x14ac:dyDescent="0.25">
      <c r="A142" s="42">
        <v>1636</v>
      </c>
      <c r="B142" s="42" t="s">
        <v>106</v>
      </c>
      <c r="C142" s="42">
        <v>4</v>
      </c>
      <c r="D142" s="42">
        <v>18</v>
      </c>
      <c r="E142" s="42"/>
      <c r="F142" s="42"/>
      <c r="G142" s="42">
        <f t="shared" si="47"/>
        <v>22</v>
      </c>
      <c r="I142" s="42">
        <v>1637</v>
      </c>
      <c r="J142" s="42" t="s">
        <v>106</v>
      </c>
      <c r="K142" s="42">
        <v>93</v>
      </c>
      <c r="L142" s="42">
        <v>97</v>
      </c>
      <c r="M142" s="42"/>
      <c r="N142" s="42"/>
      <c r="O142" s="42">
        <f t="shared" si="48"/>
        <v>190</v>
      </c>
    </row>
    <row r="143" spans="1:15" ht="16.5" x14ac:dyDescent="0.25">
      <c r="A143" s="42">
        <v>1636</v>
      </c>
      <c r="B143" s="42" t="s">
        <v>107</v>
      </c>
      <c r="C143" s="42">
        <v>8</v>
      </c>
      <c r="D143" s="42">
        <v>14</v>
      </c>
      <c r="E143" s="42"/>
      <c r="F143" s="42"/>
      <c r="G143" s="42">
        <f t="shared" si="47"/>
        <v>22</v>
      </c>
      <c r="I143" s="42">
        <v>1637</v>
      </c>
      <c r="J143" s="42" t="s">
        <v>107</v>
      </c>
      <c r="K143" s="42">
        <v>87</v>
      </c>
      <c r="L143" s="42">
        <v>62</v>
      </c>
      <c r="M143" s="42"/>
      <c r="N143" s="42"/>
      <c r="O143" s="42">
        <f t="shared" si="48"/>
        <v>149</v>
      </c>
    </row>
    <row r="144" spans="1:15" ht="16.5" x14ac:dyDescent="0.25">
      <c r="A144" s="42">
        <v>1636</v>
      </c>
      <c r="B144" s="42" t="s">
        <v>108</v>
      </c>
      <c r="C144" s="42"/>
      <c r="D144" s="42"/>
      <c r="E144" s="42"/>
      <c r="F144" s="42"/>
      <c r="G144" s="42">
        <f t="shared" si="47"/>
        <v>0</v>
      </c>
      <c r="I144" s="42">
        <v>1637</v>
      </c>
      <c r="J144" s="42" t="s">
        <v>108</v>
      </c>
      <c r="K144" s="42">
        <v>3</v>
      </c>
      <c r="L144" s="42">
        <v>1</v>
      </c>
      <c r="M144" s="42"/>
      <c r="N144" s="42"/>
      <c r="O144" s="42">
        <f t="shared" si="48"/>
        <v>4</v>
      </c>
    </row>
    <row r="145" spans="1:15" ht="16.5" x14ac:dyDescent="0.25">
      <c r="A145" s="42">
        <v>1636</v>
      </c>
      <c r="B145" s="42" t="s">
        <v>109</v>
      </c>
      <c r="C145" s="42"/>
      <c r="D145" s="42"/>
      <c r="E145" s="42"/>
      <c r="F145" s="42"/>
      <c r="G145" s="42">
        <f t="shared" si="47"/>
        <v>0</v>
      </c>
      <c r="I145" s="42">
        <v>1637</v>
      </c>
      <c r="J145" s="42" t="s">
        <v>109</v>
      </c>
      <c r="K145" s="42"/>
      <c r="L145" s="42">
        <v>1</v>
      </c>
      <c r="M145" s="42"/>
      <c r="N145" s="42"/>
      <c r="O145" s="42">
        <f t="shared" si="48"/>
        <v>1</v>
      </c>
    </row>
    <row r="146" spans="1:15" ht="16.5" x14ac:dyDescent="0.25">
      <c r="A146" s="42">
        <v>1636</v>
      </c>
      <c r="B146" s="42" t="s">
        <v>110</v>
      </c>
      <c r="C146" s="42">
        <v>59</v>
      </c>
      <c r="D146" s="42">
        <v>49</v>
      </c>
      <c r="E146" s="42"/>
      <c r="F146" s="42"/>
      <c r="G146" s="42">
        <f t="shared" si="47"/>
        <v>108</v>
      </c>
      <c r="I146" s="42">
        <v>1637</v>
      </c>
      <c r="J146" s="42" t="s">
        <v>110</v>
      </c>
      <c r="K146" s="42">
        <v>5</v>
      </c>
      <c r="L146" s="42">
        <v>9</v>
      </c>
      <c r="M146" s="42"/>
      <c r="N146" s="42"/>
      <c r="O146" s="42">
        <f t="shared" si="48"/>
        <v>14</v>
      </c>
    </row>
    <row r="147" spans="1:15" ht="16.5" x14ac:dyDescent="0.25">
      <c r="A147" s="42">
        <v>1636</v>
      </c>
      <c r="B147" s="42" t="s">
        <v>111</v>
      </c>
      <c r="C147" s="42"/>
      <c r="D147" s="42"/>
      <c r="E147" s="42"/>
      <c r="F147" s="42"/>
      <c r="G147" s="42">
        <f t="shared" si="47"/>
        <v>0</v>
      </c>
      <c r="I147" s="42">
        <v>1637</v>
      </c>
      <c r="J147" s="42" t="s">
        <v>111</v>
      </c>
      <c r="K147" s="42"/>
      <c r="L147" s="42"/>
      <c r="M147" s="42"/>
      <c r="N147" s="42"/>
      <c r="O147" s="42">
        <f t="shared" si="48"/>
        <v>0</v>
      </c>
    </row>
    <row r="148" spans="1:15" ht="16.5" x14ac:dyDescent="0.25">
      <c r="A148" s="42">
        <v>1636</v>
      </c>
      <c r="B148" s="42" t="s">
        <v>112</v>
      </c>
      <c r="C148" s="42"/>
      <c r="D148" s="42"/>
      <c r="E148" s="42"/>
      <c r="F148" s="42"/>
      <c r="G148" s="42">
        <f t="shared" si="47"/>
        <v>0</v>
      </c>
      <c r="I148" s="42">
        <v>1637</v>
      </c>
      <c r="J148" s="42" t="s">
        <v>112</v>
      </c>
      <c r="K148" s="42">
        <v>1</v>
      </c>
      <c r="L148" s="42">
        <v>1</v>
      </c>
      <c r="M148" s="42"/>
      <c r="N148" s="42"/>
      <c r="O148" s="42">
        <f t="shared" si="48"/>
        <v>2</v>
      </c>
    </row>
    <row r="149" spans="1:15" ht="16.5" x14ac:dyDescent="0.25">
      <c r="A149" s="42">
        <v>1636</v>
      </c>
      <c r="B149" s="42" t="s">
        <v>113</v>
      </c>
      <c r="C149" s="42">
        <v>24</v>
      </c>
      <c r="D149" s="42">
        <v>14</v>
      </c>
      <c r="E149" s="42"/>
      <c r="F149" s="42"/>
      <c r="G149" s="42">
        <f t="shared" si="47"/>
        <v>38</v>
      </c>
      <c r="I149" s="42">
        <v>1637</v>
      </c>
      <c r="J149" s="42" t="s">
        <v>113</v>
      </c>
      <c r="K149" s="42"/>
      <c r="L149" s="42"/>
      <c r="M149" s="42"/>
      <c r="N149" s="42"/>
      <c r="O149" s="42">
        <f t="shared" si="48"/>
        <v>0</v>
      </c>
    </row>
    <row r="150" spans="1:15" ht="16.5" x14ac:dyDescent="0.25">
      <c r="A150" s="42">
        <v>1636</v>
      </c>
      <c r="B150" s="42" t="s">
        <v>114</v>
      </c>
      <c r="C150" s="42">
        <v>1</v>
      </c>
      <c r="D150" s="42">
        <v>4</v>
      </c>
      <c r="E150" s="42"/>
      <c r="F150" s="42"/>
      <c r="G150" s="42">
        <f t="shared" si="47"/>
        <v>5</v>
      </c>
      <c r="I150" s="42">
        <v>1637</v>
      </c>
      <c r="J150" s="42" t="s">
        <v>114</v>
      </c>
      <c r="K150" s="42">
        <v>28</v>
      </c>
      <c r="L150" s="42">
        <v>22</v>
      </c>
      <c r="M150" s="42"/>
      <c r="N150" s="42"/>
      <c r="O150" s="42">
        <f t="shared" si="48"/>
        <v>50</v>
      </c>
    </row>
    <row r="151" spans="1:15" ht="16.5" x14ac:dyDescent="0.25">
      <c r="A151" s="42">
        <v>1636</v>
      </c>
      <c r="B151" s="42" t="s">
        <v>115</v>
      </c>
      <c r="C151" s="42">
        <v>42</v>
      </c>
      <c r="D151" s="42">
        <v>29</v>
      </c>
      <c r="E151" s="42"/>
      <c r="F151" s="42"/>
      <c r="G151" s="42">
        <f t="shared" si="47"/>
        <v>71</v>
      </c>
      <c r="I151" s="42">
        <v>1637</v>
      </c>
      <c r="J151" s="42" t="s">
        <v>115</v>
      </c>
      <c r="K151" s="42">
        <v>54</v>
      </c>
      <c r="L151" s="42">
        <v>49</v>
      </c>
      <c r="M151" s="42"/>
      <c r="N151" s="42"/>
      <c r="O151" s="42">
        <f t="shared" si="48"/>
        <v>103</v>
      </c>
    </row>
    <row r="152" spans="1:15" ht="16.5" x14ac:dyDescent="0.25">
      <c r="A152" s="42">
        <v>1636</v>
      </c>
      <c r="B152" s="42" t="s">
        <v>116</v>
      </c>
      <c r="C152" s="42"/>
      <c r="D152" s="42"/>
      <c r="E152" s="42"/>
      <c r="F152" s="42"/>
      <c r="G152" s="42">
        <f t="shared" si="47"/>
        <v>0</v>
      </c>
      <c r="I152" s="42">
        <v>1637</v>
      </c>
      <c r="J152" s="42" t="s">
        <v>116</v>
      </c>
      <c r="K152" s="42"/>
      <c r="L152" s="42"/>
      <c r="M152" s="42"/>
      <c r="N152" s="42"/>
      <c r="O152" s="42">
        <f t="shared" si="48"/>
        <v>0</v>
      </c>
    </row>
    <row r="153" spans="1:15" ht="16.5" x14ac:dyDescent="0.25">
      <c r="A153" s="42">
        <v>1636</v>
      </c>
      <c r="B153" s="42" t="s">
        <v>95</v>
      </c>
      <c r="C153" s="42"/>
      <c r="D153" s="42"/>
      <c r="E153" s="42"/>
      <c r="F153" s="42"/>
      <c r="G153" s="42">
        <f t="shared" si="47"/>
        <v>0</v>
      </c>
      <c r="I153" s="42">
        <v>1637</v>
      </c>
      <c r="J153" s="42" t="s">
        <v>95</v>
      </c>
      <c r="K153" s="42"/>
      <c r="L153" s="42"/>
      <c r="M153" s="42"/>
      <c r="N153" s="42"/>
      <c r="O153" s="42">
        <f t="shared" si="48"/>
        <v>0</v>
      </c>
    </row>
    <row r="154" spans="1:15" ht="16.5" x14ac:dyDescent="0.25">
      <c r="A154" s="42">
        <v>1636</v>
      </c>
      <c r="B154" s="42" t="s">
        <v>117</v>
      </c>
      <c r="C154" s="42"/>
      <c r="D154" s="42"/>
      <c r="E154" s="42"/>
      <c r="F154" s="42"/>
      <c r="G154" s="42">
        <f t="shared" si="47"/>
        <v>0</v>
      </c>
      <c r="I154" s="42">
        <v>1637</v>
      </c>
      <c r="J154" s="42" t="s">
        <v>117</v>
      </c>
      <c r="K154" s="42"/>
      <c r="L154" s="42"/>
      <c r="M154" s="42"/>
      <c r="N154" s="42"/>
      <c r="O154" s="42">
        <f t="shared" si="48"/>
        <v>0</v>
      </c>
    </row>
    <row r="155" spans="1:15" ht="16.5" x14ac:dyDescent="0.25">
      <c r="A155" s="42">
        <v>1636</v>
      </c>
      <c r="B155" s="43" t="s">
        <v>96</v>
      </c>
      <c r="C155" s="42">
        <f>SUM(C133:C154)</f>
        <v>247</v>
      </c>
      <c r="D155" s="42">
        <f t="shared" ref="D155" si="49">SUM(D133:D154)</f>
        <v>206</v>
      </c>
      <c r="E155" s="42">
        <f t="shared" ref="E155" si="50">SUM(E133:E154)</f>
        <v>0</v>
      </c>
      <c r="F155" s="42">
        <f t="shared" ref="F155" si="51">SUM(F133:F154)</f>
        <v>0</v>
      </c>
      <c r="G155" s="42">
        <f t="shared" ref="G155" si="52">SUM(G133:G154)</f>
        <v>453</v>
      </c>
      <c r="I155" s="42">
        <v>1637</v>
      </c>
      <c r="J155" s="43" t="s">
        <v>96</v>
      </c>
      <c r="K155" s="42">
        <f>SUM(K133:K154)</f>
        <v>456</v>
      </c>
      <c r="L155" s="42">
        <f t="shared" ref="L155" si="53">SUM(L133:L154)</f>
        <v>416</v>
      </c>
      <c r="M155" s="42">
        <f t="shared" ref="M155" si="54">SUM(M133:M154)</f>
        <v>0</v>
      </c>
      <c r="N155" s="42">
        <f t="shared" ref="N155" si="55">SUM(N133:N154)</f>
        <v>0</v>
      </c>
      <c r="O155" s="42">
        <f t="shared" ref="O155" si="56">SUM(O133:O154)</f>
        <v>872</v>
      </c>
    </row>
    <row r="157" spans="1:15" ht="16.5" x14ac:dyDescent="0.25">
      <c r="A157" s="107" t="s">
        <v>89</v>
      </c>
      <c r="B157" s="108"/>
      <c r="C157" s="108"/>
      <c r="D157" s="108"/>
      <c r="E157" s="108"/>
      <c r="F157" s="108"/>
      <c r="G157" s="109"/>
      <c r="I157" s="107" t="s">
        <v>89</v>
      </c>
      <c r="J157" s="108"/>
      <c r="K157" s="108"/>
      <c r="L157" s="108"/>
      <c r="M157" s="108"/>
      <c r="N157" s="108"/>
      <c r="O157" s="109"/>
    </row>
    <row r="158" spans="1:15" ht="49.5" x14ac:dyDescent="0.25">
      <c r="A158" s="41" t="s">
        <v>90</v>
      </c>
      <c r="B158" s="41" t="s">
        <v>91</v>
      </c>
      <c r="C158" s="41" t="s">
        <v>92</v>
      </c>
      <c r="D158" s="41" t="s">
        <v>93</v>
      </c>
      <c r="E158" s="41" t="s">
        <v>94</v>
      </c>
      <c r="F158" s="41" t="s">
        <v>95</v>
      </c>
      <c r="G158" s="41" t="s">
        <v>96</v>
      </c>
      <c r="I158" s="41" t="s">
        <v>90</v>
      </c>
      <c r="J158" s="65" t="s">
        <v>91</v>
      </c>
      <c r="K158" s="65" t="s">
        <v>92</v>
      </c>
      <c r="L158" s="65" t="s">
        <v>93</v>
      </c>
      <c r="M158" s="65" t="s">
        <v>94</v>
      </c>
      <c r="N158" s="65" t="s">
        <v>95</v>
      </c>
      <c r="O158" s="65" t="s">
        <v>96</v>
      </c>
    </row>
    <row r="159" spans="1:15" ht="16.5" x14ac:dyDescent="0.25">
      <c r="A159" s="42">
        <v>1638</v>
      </c>
      <c r="B159" s="42" t="s">
        <v>97</v>
      </c>
      <c r="C159" s="42">
        <v>18</v>
      </c>
      <c r="D159" s="42">
        <v>19</v>
      </c>
      <c r="E159" s="42"/>
      <c r="F159" s="42"/>
      <c r="G159" s="42">
        <f>SUM(C159:F159)</f>
        <v>37</v>
      </c>
      <c r="I159" s="42">
        <v>1639</v>
      </c>
      <c r="J159" s="42" t="s">
        <v>97</v>
      </c>
      <c r="K159" s="66">
        <v>12</v>
      </c>
      <c r="L159" s="66">
        <v>11</v>
      </c>
      <c r="M159" s="66">
        <v>0</v>
      </c>
      <c r="N159" s="66">
        <v>0</v>
      </c>
      <c r="O159" s="42">
        <f>SUM(K159:N159)</f>
        <v>23</v>
      </c>
    </row>
    <row r="160" spans="1:15" ht="16.5" x14ac:dyDescent="0.25">
      <c r="A160" s="42">
        <v>1638</v>
      </c>
      <c r="B160" s="42" t="s">
        <v>98</v>
      </c>
      <c r="C160" s="42">
        <v>7</v>
      </c>
      <c r="D160" s="42">
        <v>5</v>
      </c>
      <c r="E160" s="42"/>
      <c r="F160" s="42"/>
      <c r="G160" s="42">
        <f t="shared" ref="G160:G180" si="57">SUM(C160:F160)</f>
        <v>12</v>
      </c>
      <c r="I160" s="42">
        <v>1639</v>
      </c>
      <c r="J160" s="42" t="s">
        <v>98</v>
      </c>
      <c r="K160" s="66">
        <v>0</v>
      </c>
      <c r="L160" s="66">
        <v>0</v>
      </c>
      <c r="M160" s="66">
        <v>0</v>
      </c>
      <c r="N160" s="66">
        <v>0</v>
      </c>
      <c r="O160" s="42">
        <f t="shared" ref="O160:O180" si="58">SUM(K160:N160)</f>
        <v>0</v>
      </c>
    </row>
    <row r="161" spans="1:15" ht="16.5" x14ac:dyDescent="0.25">
      <c r="A161" s="42">
        <v>1638</v>
      </c>
      <c r="B161" s="42" t="s">
        <v>99</v>
      </c>
      <c r="C161" s="42">
        <v>14</v>
      </c>
      <c r="D161" s="42">
        <v>19</v>
      </c>
      <c r="E161" s="42"/>
      <c r="F161" s="42"/>
      <c r="G161" s="42">
        <f t="shared" si="57"/>
        <v>33</v>
      </c>
      <c r="I161" s="42">
        <v>1639</v>
      </c>
      <c r="J161" s="42" t="s">
        <v>99</v>
      </c>
      <c r="K161" s="66">
        <v>12</v>
      </c>
      <c r="L161" s="66">
        <v>11</v>
      </c>
      <c r="M161" s="66">
        <v>0</v>
      </c>
      <c r="N161" s="66">
        <v>0</v>
      </c>
      <c r="O161" s="42">
        <f t="shared" si="58"/>
        <v>23</v>
      </c>
    </row>
    <row r="162" spans="1:15" ht="16.5" x14ac:dyDescent="0.25">
      <c r="A162" s="42">
        <v>1638</v>
      </c>
      <c r="B162" s="42" t="s">
        <v>100</v>
      </c>
      <c r="C162" s="42">
        <v>50</v>
      </c>
      <c r="D162" s="42">
        <v>51</v>
      </c>
      <c r="E162" s="42"/>
      <c r="F162" s="42"/>
      <c r="G162" s="42">
        <f t="shared" si="57"/>
        <v>101</v>
      </c>
      <c r="I162" s="42">
        <v>1639</v>
      </c>
      <c r="J162" s="42" t="s">
        <v>100</v>
      </c>
      <c r="K162" s="66">
        <v>0</v>
      </c>
      <c r="L162" s="66">
        <v>0</v>
      </c>
      <c r="M162" s="66">
        <v>0</v>
      </c>
      <c r="N162" s="66">
        <v>0</v>
      </c>
      <c r="O162" s="42">
        <f t="shared" si="58"/>
        <v>0</v>
      </c>
    </row>
    <row r="163" spans="1:15" ht="16.5" x14ac:dyDescent="0.25">
      <c r="A163" s="42">
        <v>1638</v>
      </c>
      <c r="B163" s="42" t="s">
        <v>101</v>
      </c>
      <c r="C163" s="42">
        <v>64</v>
      </c>
      <c r="D163" s="42">
        <v>106</v>
      </c>
      <c r="E163" s="42"/>
      <c r="F163" s="42"/>
      <c r="G163" s="42">
        <f t="shared" si="57"/>
        <v>170</v>
      </c>
      <c r="I163" s="42">
        <v>1639</v>
      </c>
      <c r="J163" s="42" t="s">
        <v>101</v>
      </c>
      <c r="K163" s="66">
        <v>12</v>
      </c>
      <c r="L163" s="66">
        <v>11</v>
      </c>
      <c r="M163" s="66">
        <v>0</v>
      </c>
      <c r="N163" s="66">
        <v>0</v>
      </c>
      <c r="O163" s="42">
        <f t="shared" si="58"/>
        <v>23</v>
      </c>
    </row>
    <row r="164" spans="1:15" ht="16.5" x14ac:dyDescent="0.25">
      <c r="A164" s="42">
        <v>1638</v>
      </c>
      <c r="B164" s="42" t="s">
        <v>102</v>
      </c>
      <c r="C164" s="42">
        <v>28</v>
      </c>
      <c r="D164" s="42">
        <v>27</v>
      </c>
      <c r="E164" s="42"/>
      <c r="F164" s="42"/>
      <c r="G164" s="42">
        <f t="shared" si="57"/>
        <v>55</v>
      </c>
      <c r="I164" s="42">
        <v>1639</v>
      </c>
      <c r="J164" s="42" t="s">
        <v>102</v>
      </c>
      <c r="K164" s="66">
        <v>0</v>
      </c>
      <c r="L164" s="66">
        <v>0</v>
      </c>
      <c r="M164" s="66">
        <v>0</v>
      </c>
      <c r="N164" s="66">
        <v>0</v>
      </c>
      <c r="O164" s="42">
        <f t="shared" si="58"/>
        <v>0</v>
      </c>
    </row>
    <row r="165" spans="1:15" ht="16.5" x14ac:dyDescent="0.25">
      <c r="A165" s="42">
        <v>1638</v>
      </c>
      <c r="B165" s="42" t="s">
        <v>103</v>
      </c>
      <c r="C165" s="42">
        <v>111</v>
      </c>
      <c r="D165" s="42">
        <v>180</v>
      </c>
      <c r="E165" s="42"/>
      <c r="F165" s="42"/>
      <c r="G165" s="42">
        <f t="shared" si="57"/>
        <v>291</v>
      </c>
      <c r="I165" s="42">
        <v>1639</v>
      </c>
      <c r="J165" s="42" t="s">
        <v>103</v>
      </c>
      <c r="K165" s="66">
        <v>17</v>
      </c>
      <c r="L165" s="66">
        <v>9</v>
      </c>
      <c r="M165" s="66">
        <v>0</v>
      </c>
      <c r="N165" s="66">
        <v>0</v>
      </c>
      <c r="O165" s="42">
        <f t="shared" si="58"/>
        <v>26</v>
      </c>
    </row>
    <row r="166" spans="1:15" ht="16.5" x14ac:dyDescent="0.25">
      <c r="A166" s="42">
        <v>1638</v>
      </c>
      <c r="B166" s="42" t="s">
        <v>104</v>
      </c>
      <c r="C166" s="42">
        <v>70</v>
      </c>
      <c r="D166" s="42">
        <v>117</v>
      </c>
      <c r="E166" s="42"/>
      <c r="F166" s="42"/>
      <c r="G166" s="42">
        <f t="shared" si="57"/>
        <v>187</v>
      </c>
      <c r="I166" s="42">
        <v>1639</v>
      </c>
      <c r="J166" s="42" t="s">
        <v>104</v>
      </c>
      <c r="K166" s="66">
        <v>9</v>
      </c>
      <c r="L166" s="66">
        <v>6</v>
      </c>
      <c r="M166" s="66">
        <v>0</v>
      </c>
      <c r="N166" s="66">
        <v>0</v>
      </c>
      <c r="O166" s="42">
        <f t="shared" si="58"/>
        <v>15</v>
      </c>
    </row>
    <row r="167" spans="1:15" ht="16.5" x14ac:dyDescent="0.25">
      <c r="A167" s="42">
        <v>1638</v>
      </c>
      <c r="B167" s="42" t="s">
        <v>105</v>
      </c>
      <c r="C167" s="42">
        <v>15</v>
      </c>
      <c r="D167" s="42">
        <v>19</v>
      </c>
      <c r="E167" s="42"/>
      <c r="F167" s="42"/>
      <c r="G167" s="42">
        <f t="shared" si="57"/>
        <v>34</v>
      </c>
      <c r="I167" s="42">
        <v>1639</v>
      </c>
      <c r="J167" s="42" t="s">
        <v>105</v>
      </c>
      <c r="K167" s="66">
        <v>0</v>
      </c>
      <c r="L167" s="66">
        <v>0</v>
      </c>
      <c r="M167" s="66">
        <v>0</v>
      </c>
      <c r="N167" s="66">
        <v>0</v>
      </c>
      <c r="O167" s="42">
        <f t="shared" si="58"/>
        <v>0</v>
      </c>
    </row>
    <row r="168" spans="1:15" ht="16.5" x14ac:dyDescent="0.25">
      <c r="A168" s="42">
        <v>1638</v>
      </c>
      <c r="B168" s="42" t="s">
        <v>106</v>
      </c>
      <c r="C168" s="42">
        <v>31</v>
      </c>
      <c r="D168" s="42">
        <v>30</v>
      </c>
      <c r="E168" s="42"/>
      <c r="F168" s="42"/>
      <c r="G168" s="42">
        <f t="shared" si="57"/>
        <v>61</v>
      </c>
      <c r="I168" s="42">
        <v>1639</v>
      </c>
      <c r="J168" s="42" t="s">
        <v>106</v>
      </c>
      <c r="K168" s="66">
        <v>0</v>
      </c>
      <c r="L168" s="66">
        <v>0</v>
      </c>
      <c r="M168" s="66">
        <v>0</v>
      </c>
      <c r="N168" s="66">
        <v>0</v>
      </c>
      <c r="O168" s="42">
        <f t="shared" si="58"/>
        <v>0</v>
      </c>
    </row>
    <row r="169" spans="1:15" ht="16.5" x14ac:dyDescent="0.25">
      <c r="A169" s="42">
        <v>1638</v>
      </c>
      <c r="B169" s="42" t="s">
        <v>107</v>
      </c>
      <c r="C169" s="42">
        <v>46</v>
      </c>
      <c r="D169" s="42">
        <v>66</v>
      </c>
      <c r="E169" s="42"/>
      <c r="F169" s="42"/>
      <c r="G169" s="42">
        <f t="shared" si="57"/>
        <v>112</v>
      </c>
      <c r="I169" s="42">
        <v>1639</v>
      </c>
      <c r="J169" s="42" t="s">
        <v>107</v>
      </c>
      <c r="K169" s="66">
        <v>0</v>
      </c>
      <c r="L169" s="66">
        <v>0</v>
      </c>
      <c r="M169" s="66">
        <v>0</v>
      </c>
      <c r="N169" s="66">
        <v>0</v>
      </c>
      <c r="O169" s="42">
        <f t="shared" si="58"/>
        <v>0</v>
      </c>
    </row>
    <row r="170" spans="1:15" ht="16.5" x14ac:dyDescent="0.25">
      <c r="A170" s="42">
        <v>1638</v>
      </c>
      <c r="B170" s="42" t="s">
        <v>108</v>
      </c>
      <c r="C170" s="42">
        <v>8</v>
      </c>
      <c r="D170" s="42">
        <v>8</v>
      </c>
      <c r="E170" s="42"/>
      <c r="F170" s="42"/>
      <c r="G170" s="42">
        <f t="shared" si="57"/>
        <v>16</v>
      </c>
      <c r="I170" s="42">
        <v>1639</v>
      </c>
      <c r="J170" s="42" t="s">
        <v>108</v>
      </c>
      <c r="K170" s="66">
        <v>0</v>
      </c>
      <c r="L170" s="66">
        <v>0</v>
      </c>
      <c r="M170" s="66">
        <v>0</v>
      </c>
      <c r="N170" s="66">
        <v>0</v>
      </c>
      <c r="O170" s="42">
        <f t="shared" si="58"/>
        <v>0</v>
      </c>
    </row>
    <row r="171" spans="1:15" ht="16.5" x14ac:dyDescent="0.25">
      <c r="A171" s="42">
        <v>1638</v>
      </c>
      <c r="B171" s="42" t="s">
        <v>109</v>
      </c>
      <c r="C171" s="42"/>
      <c r="D171" s="42">
        <v>1</v>
      </c>
      <c r="E171" s="42"/>
      <c r="F171" s="42"/>
      <c r="G171" s="42">
        <f t="shared" si="57"/>
        <v>1</v>
      </c>
      <c r="I171" s="42">
        <v>1639</v>
      </c>
      <c r="J171" s="42" t="s">
        <v>109</v>
      </c>
      <c r="K171" s="66">
        <v>0</v>
      </c>
      <c r="L171" s="66">
        <v>0</v>
      </c>
      <c r="M171" s="66">
        <v>0</v>
      </c>
      <c r="N171" s="66">
        <v>0</v>
      </c>
      <c r="O171" s="42">
        <f t="shared" si="58"/>
        <v>0</v>
      </c>
    </row>
    <row r="172" spans="1:15" ht="16.5" x14ac:dyDescent="0.25">
      <c r="A172" s="42">
        <v>1638</v>
      </c>
      <c r="B172" s="42" t="s">
        <v>110</v>
      </c>
      <c r="C172" s="42">
        <v>10</v>
      </c>
      <c r="D172" s="42">
        <v>10</v>
      </c>
      <c r="E172" s="42"/>
      <c r="F172" s="42"/>
      <c r="G172" s="42">
        <f t="shared" si="57"/>
        <v>20</v>
      </c>
      <c r="I172" s="42">
        <v>1639</v>
      </c>
      <c r="J172" s="42" t="s">
        <v>110</v>
      </c>
      <c r="K172" s="66">
        <v>7</v>
      </c>
      <c r="L172" s="66">
        <v>16</v>
      </c>
      <c r="M172" s="66">
        <v>0</v>
      </c>
      <c r="N172" s="66">
        <v>0</v>
      </c>
      <c r="O172" s="42">
        <f t="shared" si="58"/>
        <v>23</v>
      </c>
    </row>
    <row r="173" spans="1:15" ht="16.5" x14ac:dyDescent="0.25">
      <c r="A173" s="42">
        <v>1638</v>
      </c>
      <c r="B173" s="42" t="s">
        <v>111</v>
      </c>
      <c r="C173" s="42"/>
      <c r="D173" s="42">
        <v>7</v>
      </c>
      <c r="E173" s="42"/>
      <c r="F173" s="42"/>
      <c r="G173" s="42">
        <f t="shared" si="57"/>
        <v>7</v>
      </c>
      <c r="I173" s="42">
        <v>1639</v>
      </c>
      <c r="J173" s="42" t="s">
        <v>111</v>
      </c>
      <c r="K173" s="66">
        <v>0</v>
      </c>
      <c r="L173" s="66">
        <v>0</v>
      </c>
      <c r="M173" s="66">
        <v>0</v>
      </c>
      <c r="N173" s="66">
        <v>0</v>
      </c>
      <c r="O173" s="42">
        <f t="shared" si="58"/>
        <v>0</v>
      </c>
    </row>
    <row r="174" spans="1:15" ht="16.5" x14ac:dyDescent="0.25">
      <c r="A174" s="42">
        <v>1638</v>
      </c>
      <c r="B174" s="42" t="s">
        <v>112</v>
      </c>
      <c r="C174" s="42">
        <v>12</v>
      </c>
      <c r="D174" s="42">
        <v>19</v>
      </c>
      <c r="E174" s="42"/>
      <c r="F174" s="42"/>
      <c r="G174" s="42">
        <f t="shared" si="57"/>
        <v>31</v>
      </c>
      <c r="I174" s="42">
        <v>1639</v>
      </c>
      <c r="J174" s="42" t="s">
        <v>112</v>
      </c>
      <c r="K174" s="66">
        <v>0</v>
      </c>
      <c r="L174" s="66">
        <v>0</v>
      </c>
      <c r="M174" s="66">
        <v>0</v>
      </c>
      <c r="N174" s="66">
        <v>0</v>
      </c>
      <c r="O174" s="42">
        <f t="shared" si="58"/>
        <v>0</v>
      </c>
    </row>
    <row r="175" spans="1:15" ht="16.5" x14ac:dyDescent="0.25">
      <c r="A175" s="42">
        <v>1638</v>
      </c>
      <c r="B175" s="42" t="s">
        <v>113</v>
      </c>
      <c r="C175" s="42"/>
      <c r="D175" s="42"/>
      <c r="E175" s="42"/>
      <c r="F175" s="42"/>
      <c r="G175" s="42">
        <f t="shared" si="57"/>
        <v>0</v>
      </c>
      <c r="I175" s="42">
        <v>1639</v>
      </c>
      <c r="J175" s="42" t="s">
        <v>113</v>
      </c>
      <c r="K175" s="66">
        <v>14</v>
      </c>
      <c r="L175" s="66">
        <v>11</v>
      </c>
      <c r="M175" s="66">
        <v>0</v>
      </c>
      <c r="N175" s="66">
        <v>0</v>
      </c>
      <c r="O175" s="42">
        <f t="shared" si="58"/>
        <v>25</v>
      </c>
    </row>
    <row r="176" spans="1:15" ht="16.5" x14ac:dyDescent="0.25">
      <c r="A176" s="42">
        <v>1638</v>
      </c>
      <c r="B176" s="42" t="s">
        <v>114</v>
      </c>
      <c r="C176" s="42">
        <v>45</v>
      </c>
      <c r="D176" s="42">
        <v>37</v>
      </c>
      <c r="E176" s="42"/>
      <c r="F176" s="42"/>
      <c r="G176" s="42">
        <f t="shared" si="57"/>
        <v>82</v>
      </c>
      <c r="I176" s="42">
        <v>1639</v>
      </c>
      <c r="J176" s="42" t="s">
        <v>114</v>
      </c>
      <c r="K176" s="66">
        <v>0</v>
      </c>
      <c r="L176" s="66">
        <v>0</v>
      </c>
      <c r="M176" s="66">
        <v>0</v>
      </c>
      <c r="N176" s="66">
        <v>0</v>
      </c>
      <c r="O176" s="42">
        <f t="shared" si="58"/>
        <v>0</v>
      </c>
    </row>
    <row r="177" spans="1:15" ht="16.5" x14ac:dyDescent="0.25">
      <c r="A177" s="42">
        <v>1638</v>
      </c>
      <c r="B177" s="42" t="s">
        <v>115</v>
      </c>
      <c r="C177" s="42">
        <v>123</v>
      </c>
      <c r="D177" s="42">
        <v>145</v>
      </c>
      <c r="E177" s="42"/>
      <c r="F177" s="42"/>
      <c r="G177" s="42">
        <f t="shared" si="57"/>
        <v>268</v>
      </c>
      <c r="I177" s="42">
        <v>1639</v>
      </c>
      <c r="J177" s="42" t="s">
        <v>115</v>
      </c>
      <c r="K177" s="66">
        <v>0</v>
      </c>
      <c r="L177" s="66">
        <v>0</v>
      </c>
      <c r="M177" s="66">
        <v>0</v>
      </c>
      <c r="N177" s="66">
        <v>0</v>
      </c>
      <c r="O177" s="42">
        <f t="shared" si="58"/>
        <v>0</v>
      </c>
    </row>
    <row r="178" spans="1:15" ht="16.5" x14ac:dyDescent="0.25">
      <c r="A178" s="42">
        <v>1638</v>
      </c>
      <c r="B178" s="42" t="s">
        <v>116</v>
      </c>
      <c r="C178" s="42">
        <v>1</v>
      </c>
      <c r="D178" s="42">
        <v>1</v>
      </c>
      <c r="E178" s="42"/>
      <c r="F178" s="42"/>
      <c r="G178" s="42">
        <f t="shared" si="57"/>
        <v>2</v>
      </c>
      <c r="I178" s="42">
        <v>1639</v>
      </c>
      <c r="J178" s="42" t="s">
        <v>116</v>
      </c>
      <c r="K178" s="66">
        <v>0</v>
      </c>
      <c r="L178" s="66">
        <v>0</v>
      </c>
      <c r="M178" s="66">
        <v>0</v>
      </c>
      <c r="N178" s="66">
        <v>0</v>
      </c>
      <c r="O178" s="42">
        <f t="shared" si="58"/>
        <v>0</v>
      </c>
    </row>
    <row r="179" spans="1:15" ht="16.5" x14ac:dyDescent="0.25">
      <c r="A179" s="42">
        <v>1638</v>
      </c>
      <c r="B179" s="42" t="s">
        <v>95</v>
      </c>
      <c r="C179" s="42"/>
      <c r="D179" s="42"/>
      <c r="E179" s="42"/>
      <c r="F179" s="42"/>
      <c r="G179" s="42">
        <f t="shared" si="57"/>
        <v>0</v>
      </c>
      <c r="I179" s="42">
        <v>1639</v>
      </c>
      <c r="J179" s="42" t="s">
        <v>95</v>
      </c>
      <c r="K179" s="66">
        <v>0</v>
      </c>
      <c r="L179" s="66">
        <v>0</v>
      </c>
      <c r="M179" s="66">
        <v>0</v>
      </c>
      <c r="N179" s="66">
        <v>0</v>
      </c>
      <c r="O179" s="42">
        <f t="shared" si="58"/>
        <v>0</v>
      </c>
    </row>
    <row r="180" spans="1:15" ht="16.5" x14ac:dyDescent="0.25">
      <c r="A180" s="42">
        <v>1638</v>
      </c>
      <c r="B180" s="42" t="s">
        <v>117</v>
      </c>
      <c r="C180" s="42"/>
      <c r="D180" s="42"/>
      <c r="E180" s="42"/>
      <c r="F180" s="42"/>
      <c r="G180" s="42">
        <f t="shared" si="57"/>
        <v>0</v>
      </c>
      <c r="I180" s="42">
        <v>1639</v>
      </c>
      <c r="J180" s="42" t="s">
        <v>117</v>
      </c>
      <c r="K180" s="66">
        <v>0</v>
      </c>
      <c r="L180" s="66">
        <v>0</v>
      </c>
      <c r="M180" s="66">
        <v>0</v>
      </c>
      <c r="N180" s="66">
        <v>0</v>
      </c>
      <c r="O180" s="42">
        <f t="shared" si="58"/>
        <v>0</v>
      </c>
    </row>
    <row r="181" spans="1:15" ht="16.5" x14ac:dyDescent="0.25">
      <c r="A181" s="42">
        <v>1638</v>
      </c>
      <c r="B181" s="43" t="s">
        <v>96</v>
      </c>
      <c r="C181" s="42">
        <f>SUM(C159:C180)</f>
        <v>653</v>
      </c>
      <c r="D181" s="42">
        <f t="shared" ref="D181" si="59">SUM(D159:D180)</f>
        <v>867</v>
      </c>
      <c r="E181" s="42">
        <f t="shared" ref="E181" si="60">SUM(E159:E180)</f>
        <v>0</v>
      </c>
      <c r="F181" s="42">
        <f t="shared" ref="F181" si="61">SUM(F159:F180)</f>
        <v>0</v>
      </c>
      <c r="G181" s="42">
        <f t="shared" ref="G181" si="62">SUM(G159:G180)</f>
        <v>1520</v>
      </c>
      <c r="I181" s="42">
        <v>1639</v>
      </c>
      <c r="J181" s="43" t="s">
        <v>96</v>
      </c>
      <c r="K181" s="42">
        <f>SUM(K159:K180)</f>
        <v>83</v>
      </c>
      <c r="L181" s="42">
        <f t="shared" ref="L181" si="63">SUM(L159:L180)</f>
        <v>75</v>
      </c>
      <c r="M181" s="42">
        <f t="shared" ref="M181" si="64">SUM(M159:M180)</f>
        <v>0</v>
      </c>
      <c r="N181" s="42">
        <f t="shared" ref="N181" si="65">SUM(N159:N180)</f>
        <v>0</v>
      </c>
      <c r="O181" s="42">
        <f t="shared" ref="O181" si="66">SUM(O159:O180)</f>
        <v>158</v>
      </c>
    </row>
    <row r="183" spans="1:15" ht="16.5" x14ac:dyDescent="0.25">
      <c r="A183" s="107" t="s">
        <v>89</v>
      </c>
      <c r="B183" s="108"/>
      <c r="C183" s="108"/>
      <c r="D183" s="108"/>
      <c r="E183" s="108"/>
      <c r="F183" s="108"/>
      <c r="G183" s="109"/>
      <c r="I183" s="107" t="s">
        <v>89</v>
      </c>
      <c r="J183" s="108"/>
      <c r="K183" s="108"/>
      <c r="L183" s="108"/>
      <c r="M183" s="108"/>
      <c r="N183" s="108"/>
      <c r="O183" s="109"/>
    </row>
    <row r="184" spans="1:15" ht="49.5" x14ac:dyDescent="0.25">
      <c r="A184" s="41" t="s">
        <v>90</v>
      </c>
      <c r="B184" s="41" t="s">
        <v>91</v>
      </c>
      <c r="C184" s="41" t="s">
        <v>92</v>
      </c>
      <c r="D184" s="41" t="s">
        <v>93</v>
      </c>
      <c r="E184" s="41" t="s">
        <v>94</v>
      </c>
      <c r="F184" s="41" t="s">
        <v>95</v>
      </c>
      <c r="G184" s="41" t="s">
        <v>96</v>
      </c>
      <c r="I184" s="41" t="s">
        <v>90</v>
      </c>
      <c r="J184" s="41" t="s">
        <v>91</v>
      </c>
      <c r="K184" s="41" t="s">
        <v>92</v>
      </c>
      <c r="L184" s="41" t="s">
        <v>93</v>
      </c>
      <c r="M184" s="41" t="s">
        <v>94</v>
      </c>
      <c r="N184" s="41" t="s">
        <v>95</v>
      </c>
      <c r="O184" s="41" t="s">
        <v>96</v>
      </c>
    </row>
    <row r="185" spans="1:15" ht="16.5" x14ac:dyDescent="0.25">
      <c r="A185" s="42">
        <v>1640</v>
      </c>
      <c r="B185" s="42" t="s">
        <v>97</v>
      </c>
      <c r="C185" s="42">
        <v>5</v>
      </c>
      <c r="D185" s="42">
        <v>9</v>
      </c>
      <c r="E185" s="42"/>
      <c r="F185" s="42"/>
      <c r="G185" s="42">
        <f>SUM(C185:F185)</f>
        <v>14</v>
      </c>
      <c r="I185" s="42">
        <v>1641</v>
      </c>
      <c r="J185" s="42" t="s">
        <v>97</v>
      </c>
      <c r="K185" s="42"/>
      <c r="L185" s="42">
        <v>1</v>
      </c>
      <c r="M185" s="42"/>
      <c r="N185" s="42"/>
      <c r="O185" s="42">
        <f>SUM(K185:N185)</f>
        <v>1</v>
      </c>
    </row>
    <row r="186" spans="1:15" ht="16.5" x14ac:dyDescent="0.25">
      <c r="A186" s="42">
        <v>1640</v>
      </c>
      <c r="B186" s="42" t="s">
        <v>98</v>
      </c>
      <c r="C186" s="42">
        <v>8</v>
      </c>
      <c r="D186" s="42">
        <v>10</v>
      </c>
      <c r="E186" s="42"/>
      <c r="F186" s="42"/>
      <c r="G186" s="42">
        <f t="shared" ref="G186:G206" si="67">SUM(C186:F186)</f>
        <v>18</v>
      </c>
      <c r="I186" s="42">
        <v>1641</v>
      </c>
      <c r="J186" s="42" t="s">
        <v>98</v>
      </c>
      <c r="K186" s="42"/>
      <c r="L186" s="42"/>
      <c r="M186" s="42"/>
      <c r="N186" s="42"/>
      <c r="O186" s="42">
        <f t="shared" ref="O186:O206" si="68">SUM(K186:N186)</f>
        <v>0</v>
      </c>
    </row>
    <row r="187" spans="1:15" ht="16.5" x14ac:dyDescent="0.25">
      <c r="A187" s="42">
        <v>1640</v>
      </c>
      <c r="B187" s="42" t="s">
        <v>99</v>
      </c>
      <c r="C187" s="42"/>
      <c r="D187" s="42"/>
      <c r="E187" s="42"/>
      <c r="F187" s="42"/>
      <c r="G187" s="42">
        <f t="shared" si="67"/>
        <v>0</v>
      </c>
      <c r="I187" s="42">
        <v>1641</v>
      </c>
      <c r="J187" s="42" t="s">
        <v>99</v>
      </c>
      <c r="K187" s="42">
        <v>1</v>
      </c>
      <c r="L187" s="42"/>
      <c r="M187" s="42"/>
      <c r="N187" s="42"/>
      <c r="O187" s="42">
        <f t="shared" si="68"/>
        <v>1</v>
      </c>
    </row>
    <row r="188" spans="1:15" ht="16.5" x14ac:dyDescent="0.25">
      <c r="A188" s="42">
        <v>1640</v>
      </c>
      <c r="B188" s="42" t="s">
        <v>100</v>
      </c>
      <c r="C188" s="42">
        <v>9</v>
      </c>
      <c r="D188" s="42">
        <v>16</v>
      </c>
      <c r="E188" s="42"/>
      <c r="F188" s="42"/>
      <c r="G188" s="42">
        <f t="shared" si="67"/>
        <v>25</v>
      </c>
      <c r="I188" s="42">
        <v>1641</v>
      </c>
      <c r="J188" s="42" t="s">
        <v>100</v>
      </c>
      <c r="K188" s="42">
        <v>1</v>
      </c>
      <c r="L188" s="42">
        <v>1</v>
      </c>
      <c r="M188" s="42"/>
      <c r="N188" s="42"/>
      <c r="O188" s="42">
        <f t="shared" si="68"/>
        <v>2</v>
      </c>
    </row>
    <row r="189" spans="1:15" ht="16.5" x14ac:dyDescent="0.25">
      <c r="A189" s="42">
        <v>1640</v>
      </c>
      <c r="B189" s="42" t="s">
        <v>101</v>
      </c>
      <c r="C189" s="42">
        <v>60</v>
      </c>
      <c r="D189" s="42">
        <v>62</v>
      </c>
      <c r="E189" s="42"/>
      <c r="F189" s="42"/>
      <c r="G189" s="42">
        <f t="shared" si="67"/>
        <v>122</v>
      </c>
      <c r="I189" s="42">
        <v>1641</v>
      </c>
      <c r="J189" s="42" t="s">
        <v>101</v>
      </c>
      <c r="K189" s="42"/>
      <c r="L189" s="42"/>
      <c r="M189" s="42"/>
      <c r="N189" s="42"/>
      <c r="O189" s="42">
        <f t="shared" si="68"/>
        <v>0</v>
      </c>
    </row>
    <row r="190" spans="1:15" ht="16.5" x14ac:dyDescent="0.25">
      <c r="A190" s="42">
        <v>1640</v>
      </c>
      <c r="B190" s="42" t="s">
        <v>102</v>
      </c>
      <c r="C190" s="42">
        <v>6</v>
      </c>
      <c r="D190" s="42">
        <v>10</v>
      </c>
      <c r="E190" s="42"/>
      <c r="F190" s="42"/>
      <c r="G190" s="42">
        <f t="shared" si="67"/>
        <v>16</v>
      </c>
      <c r="I190" s="42">
        <v>1641</v>
      </c>
      <c r="J190" s="42" t="s">
        <v>102</v>
      </c>
      <c r="K190" s="42"/>
      <c r="L190" s="42"/>
      <c r="M190" s="42"/>
      <c r="N190" s="42"/>
      <c r="O190" s="42">
        <f t="shared" si="68"/>
        <v>0</v>
      </c>
    </row>
    <row r="191" spans="1:15" ht="16.5" x14ac:dyDescent="0.25">
      <c r="A191" s="42">
        <v>1640</v>
      </c>
      <c r="B191" s="42" t="s">
        <v>103</v>
      </c>
      <c r="C191" s="42">
        <v>43</v>
      </c>
      <c r="D191" s="42">
        <v>39</v>
      </c>
      <c r="E191" s="42"/>
      <c r="F191" s="42"/>
      <c r="G191" s="42">
        <f t="shared" si="67"/>
        <v>82</v>
      </c>
      <c r="I191" s="42">
        <v>1641</v>
      </c>
      <c r="J191" s="42" t="s">
        <v>103</v>
      </c>
      <c r="K191" s="42">
        <v>1</v>
      </c>
      <c r="L191" s="42">
        <v>1</v>
      </c>
      <c r="M191" s="42"/>
      <c r="N191" s="42"/>
      <c r="O191" s="42">
        <f t="shared" si="68"/>
        <v>2</v>
      </c>
    </row>
    <row r="192" spans="1:15" ht="16.5" x14ac:dyDescent="0.25">
      <c r="A192" s="42">
        <v>1640</v>
      </c>
      <c r="B192" s="42" t="s">
        <v>104</v>
      </c>
      <c r="C192" s="42">
        <v>38</v>
      </c>
      <c r="D192" s="42">
        <v>48</v>
      </c>
      <c r="E192" s="42"/>
      <c r="F192" s="42"/>
      <c r="G192" s="42">
        <f t="shared" si="67"/>
        <v>86</v>
      </c>
      <c r="I192" s="42">
        <v>1641</v>
      </c>
      <c r="J192" s="42" t="s">
        <v>104</v>
      </c>
      <c r="K192" s="42">
        <v>1</v>
      </c>
      <c r="L192" s="42">
        <v>1</v>
      </c>
      <c r="M192" s="42"/>
      <c r="N192" s="42"/>
      <c r="O192" s="42">
        <f t="shared" si="68"/>
        <v>2</v>
      </c>
    </row>
    <row r="193" spans="1:15" ht="16.5" x14ac:dyDescent="0.25">
      <c r="A193" s="42">
        <v>1640</v>
      </c>
      <c r="B193" s="42" t="s">
        <v>105</v>
      </c>
      <c r="C193" s="42">
        <v>9</v>
      </c>
      <c r="D193" s="42">
        <v>8</v>
      </c>
      <c r="E193" s="42"/>
      <c r="F193" s="42"/>
      <c r="G193" s="42">
        <f t="shared" si="67"/>
        <v>17</v>
      </c>
      <c r="I193" s="42">
        <v>1641</v>
      </c>
      <c r="J193" s="42" t="s">
        <v>105</v>
      </c>
      <c r="K193" s="42"/>
      <c r="L193" s="42"/>
      <c r="M193" s="42"/>
      <c r="N193" s="42"/>
      <c r="O193" s="42">
        <f t="shared" si="68"/>
        <v>0</v>
      </c>
    </row>
    <row r="194" spans="1:15" ht="16.5" x14ac:dyDescent="0.25">
      <c r="A194" s="42">
        <v>1640</v>
      </c>
      <c r="B194" s="42" t="s">
        <v>106</v>
      </c>
      <c r="C194" s="42">
        <v>11</v>
      </c>
      <c r="D194" s="42">
        <v>5</v>
      </c>
      <c r="E194" s="42"/>
      <c r="F194" s="42"/>
      <c r="G194" s="42">
        <f t="shared" si="67"/>
        <v>16</v>
      </c>
      <c r="I194" s="42">
        <v>1641</v>
      </c>
      <c r="J194" s="42" t="s">
        <v>106</v>
      </c>
      <c r="K194" s="42"/>
      <c r="L194" s="42">
        <v>1</v>
      </c>
      <c r="M194" s="42"/>
      <c r="N194" s="42"/>
      <c r="O194" s="42">
        <f t="shared" si="68"/>
        <v>1</v>
      </c>
    </row>
    <row r="195" spans="1:15" ht="16.5" x14ac:dyDescent="0.25">
      <c r="A195" s="42">
        <v>1640</v>
      </c>
      <c r="B195" s="42" t="s">
        <v>107</v>
      </c>
      <c r="C195" s="42">
        <v>16</v>
      </c>
      <c r="D195" s="42">
        <v>23</v>
      </c>
      <c r="E195" s="42"/>
      <c r="F195" s="42"/>
      <c r="G195" s="42">
        <f t="shared" si="67"/>
        <v>39</v>
      </c>
      <c r="I195" s="42">
        <v>1641</v>
      </c>
      <c r="J195" s="42" t="s">
        <v>107</v>
      </c>
      <c r="K195" s="42">
        <v>1</v>
      </c>
      <c r="L195" s="42"/>
      <c r="M195" s="42"/>
      <c r="N195" s="42"/>
      <c r="O195" s="42">
        <f t="shared" si="68"/>
        <v>1</v>
      </c>
    </row>
    <row r="196" spans="1:15" ht="16.5" x14ac:dyDescent="0.25">
      <c r="A196" s="42">
        <v>1640</v>
      </c>
      <c r="B196" s="42" t="s">
        <v>108</v>
      </c>
      <c r="C196" s="42">
        <v>7</v>
      </c>
      <c r="D196" s="42">
        <v>2</v>
      </c>
      <c r="E196" s="42"/>
      <c r="F196" s="42"/>
      <c r="G196" s="42">
        <f t="shared" si="67"/>
        <v>9</v>
      </c>
      <c r="I196" s="42">
        <v>1641</v>
      </c>
      <c r="J196" s="42" t="s">
        <v>108</v>
      </c>
      <c r="K196" s="42"/>
      <c r="L196" s="42"/>
      <c r="M196" s="42"/>
      <c r="N196" s="42"/>
      <c r="O196" s="42">
        <f t="shared" si="68"/>
        <v>0</v>
      </c>
    </row>
    <row r="197" spans="1:15" ht="16.5" x14ac:dyDescent="0.25">
      <c r="A197" s="42">
        <v>1640</v>
      </c>
      <c r="B197" s="42" t="s">
        <v>109</v>
      </c>
      <c r="C197" s="42"/>
      <c r="D197" s="42"/>
      <c r="E197" s="42"/>
      <c r="F197" s="42"/>
      <c r="G197" s="42">
        <f t="shared" si="67"/>
        <v>0</v>
      </c>
      <c r="I197" s="42">
        <v>1641</v>
      </c>
      <c r="J197" s="42" t="s">
        <v>109</v>
      </c>
      <c r="K197" s="42"/>
      <c r="L197" s="42"/>
      <c r="M197" s="42"/>
      <c r="N197" s="42"/>
      <c r="O197" s="42">
        <f t="shared" si="68"/>
        <v>0</v>
      </c>
    </row>
    <row r="198" spans="1:15" ht="16.5" x14ac:dyDescent="0.25">
      <c r="A198" s="42">
        <v>1640</v>
      </c>
      <c r="B198" s="42" t="s">
        <v>110</v>
      </c>
      <c r="C198" s="42">
        <v>22</v>
      </c>
      <c r="D198" s="42">
        <v>19</v>
      </c>
      <c r="E198" s="42"/>
      <c r="F198" s="42"/>
      <c r="G198" s="42">
        <f t="shared" si="67"/>
        <v>41</v>
      </c>
      <c r="I198" s="42">
        <v>1641</v>
      </c>
      <c r="J198" s="42" t="s">
        <v>110</v>
      </c>
      <c r="K198" s="42"/>
      <c r="L198" s="42"/>
      <c r="M198" s="42"/>
      <c r="N198" s="42"/>
      <c r="O198" s="42">
        <f t="shared" si="68"/>
        <v>0</v>
      </c>
    </row>
    <row r="199" spans="1:15" ht="16.5" x14ac:dyDescent="0.25">
      <c r="A199" s="42">
        <v>1640</v>
      </c>
      <c r="B199" s="42" t="s">
        <v>111</v>
      </c>
      <c r="C199" s="42">
        <v>11</v>
      </c>
      <c r="D199" s="42">
        <v>19</v>
      </c>
      <c r="E199" s="42"/>
      <c r="F199" s="42"/>
      <c r="G199" s="42">
        <f t="shared" si="67"/>
        <v>30</v>
      </c>
      <c r="I199" s="42">
        <v>1641</v>
      </c>
      <c r="J199" s="42" t="s">
        <v>111</v>
      </c>
      <c r="K199" s="42"/>
      <c r="L199" s="42"/>
      <c r="M199" s="42"/>
      <c r="N199" s="42"/>
      <c r="O199" s="42">
        <f t="shared" si="68"/>
        <v>0</v>
      </c>
    </row>
    <row r="200" spans="1:15" ht="16.5" x14ac:dyDescent="0.25">
      <c r="A200" s="42">
        <v>1640</v>
      </c>
      <c r="B200" s="42" t="s">
        <v>112</v>
      </c>
      <c r="C200" s="42">
        <v>10</v>
      </c>
      <c r="D200" s="42">
        <v>8</v>
      </c>
      <c r="E200" s="42"/>
      <c r="F200" s="42"/>
      <c r="G200" s="42">
        <f t="shared" si="67"/>
        <v>18</v>
      </c>
      <c r="I200" s="42">
        <v>1641</v>
      </c>
      <c r="J200" s="42" t="s">
        <v>112</v>
      </c>
      <c r="K200" s="42"/>
      <c r="L200" s="42"/>
      <c r="M200" s="42"/>
      <c r="N200" s="42"/>
      <c r="O200" s="42">
        <f t="shared" si="68"/>
        <v>0</v>
      </c>
    </row>
    <row r="201" spans="1:15" ht="16.5" x14ac:dyDescent="0.25">
      <c r="A201" s="42">
        <v>1640</v>
      </c>
      <c r="B201" s="42" t="s">
        <v>113</v>
      </c>
      <c r="C201" s="42">
        <v>9</v>
      </c>
      <c r="D201" s="42">
        <v>8</v>
      </c>
      <c r="E201" s="42"/>
      <c r="F201" s="42"/>
      <c r="G201" s="42">
        <f t="shared" si="67"/>
        <v>17</v>
      </c>
      <c r="I201" s="42">
        <v>1641</v>
      </c>
      <c r="J201" s="42" t="s">
        <v>113</v>
      </c>
      <c r="K201" s="42"/>
      <c r="L201" s="42"/>
      <c r="M201" s="42"/>
      <c r="N201" s="42"/>
      <c r="O201" s="42">
        <f t="shared" si="68"/>
        <v>0</v>
      </c>
    </row>
    <row r="202" spans="1:15" ht="16.5" x14ac:dyDescent="0.25">
      <c r="A202" s="42">
        <v>1640</v>
      </c>
      <c r="B202" s="42" t="s">
        <v>114</v>
      </c>
      <c r="C202" s="42">
        <v>14</v>
      </c>
      <c r="D202" s="42">
        <v>4</v>
      </c>
      <c r="E202" s="42"/>
      <c r="F202" s="42"/>
      <c r="G202" s="42">
        <f t="shared" si="67"/>
        <v>18</v>
      </c>
      <c r="I202" s="42">
        <v>1641</v>
      </c>
      <c r="J202" s="42" t="s">
        <v>114</v>
      </c>
      <c r="K202" s="42"/>
      <c r="L202" s="42"/>
      <c r="M202" s="42"/>
      <c r="N202" s="42"/>
      <c r="O202" s="42">
        <f t="shared" si="68"/>
        <v>0</v>
      </c>
    </row>
    <row r="203" spans="1:15" ht="16.5" x14ac:dyDescent="0.25">
      <c r="A203" s="42">
        <v>1640</v>
      </c>
      <c r="B203" s="42" t="s">
        <v>115</v>
      </c>
      <c r="C203" s="42">
        <v>35</v>
      </c>
      <c r="D203" s="42">
        <v>60</v>
      </c>
      <c r="E203" s="42">
        <v>1</v>
      </c>
      <c r="F203" s="42"/>
      <c r="G203" s="42">
        <f t="shared" si="67"/>
        <v>96</v>
      </c>
      <c r="I203" s="42">
        <v>1641</v>
      </c>
      <c r="J203" s="42" t="s">
        <v>115</v>
      </c>
      <c r="K203" s="42">
        <v>4</v>
      </c>
      <c r="L203" s="42">
        <v>2</v>
      </c>
      <c r="M203" s="42"/>
      <c r="N203" s="42"/>
      <c r="O203" s="42">
        <f t="shared" si="68"/>
        <v>6</v>
      </c>
    </row>
    <row r="204" spans="1:15" ht="16.5" x14ac:dyDescent="0.25">
      <c r="A204" s="42">
        <v>1640</v>
      </c>
      <c r="B204" s="42" t="s">
        <v>116</v>
      </c>
      <c r="C204" s="42"/>
      <c r="D204" s="42"/>
      <c r="E204" s="42"/>
      <c r="F204" s="42"/>
      <c r="G204" s="42">
        <f t="shared" si="67"/>
        <v>0</v>
      </c>
      <c r="I204" s="42">
        <v>1641</v>
      </c>
      <c r="J204" s="42" t="s">
        <v>116</v>
      </c>
      <c r="K204" s="42"/>
      <c r="L204" s="42"/>
      <c r="M204" s="42"/>
      <c r="N204" s="42"/>
      <c r="O204" s="42">
        <f t="shared" si="68"/>
        <v>0</v>
      </c>
    </row>
    <row r="205" spans="1:15" ht="16.5" x14ac:dyDescent="0.25">
      <c r="A205" s="42">
        <v>1640</v>
      </c>
      <c r="B205" s="42" t="s">
        <v>95</v>
      </c>
      <c r="C205" s="42"/>
      <c r="D205" s="42"/>
      <c r="E205" s="42"/>
      <c r="F205" s="42"/>
      <c r="G205" s="42">
        <f t="shared" si="67"/>
        <v>0</v>
      </c>
      <c r="I205" s="42">
        <v>1641</v>
      </c>
      <c r="J205" s="42" t="s">
        <v>95</v>
      </c>
      <c r="K205" s="42"/>
      <c r="L205" s="42"/>
      <c r="M205" s="42"/>
      <c r="N205" s="42"/>
      <c r="O205" s="42">
        <f t="shared" si="68"/>
        <v>0</v>
      </c>
    </row>
    <row r="206" spans="1:15" ht="16.5" x14ac:dyDescent="0.25">
      <c r="A206" s="42">
        <v>1640</v>
      </c>
      <c r="B206" s="42" t="s">
        <v>117</v>
      </c>
      <c r="C206" s="42"/>
      <c r="D206" s="42"/>
      <c r="E206" s="42"/>
      <c r="F206" s="42"/>
      <c r="G206" s="42">
        <f t="shared" si="67"/>
        <v>0</v>
      </c>
      <c r="I206" s="42">
        <v>1641</v>
      </c>
      <c r="J206" s="42" t="s">
        <v>117</v>
      </c>
      <c r="K206" s="42"/>
      <c r="L206" s="42"/>
      <c r="M206" s="42"/>
      <c r="N206" s="42"/>
      <c r="O206" s="42">
        <f t="shared" si="68"/>
        <v>0</v>
      </c>
    </row>
    <row r="207" spans="1:15" ht="16.5" x14ac:dyDescent="0.25">
      <c r="A207" s="42">
        <v>1640</v>
      </c>
      <c r="B207" s="43" t="s">
        <v>96</v>
      </c>
      <c r="C207" s="42">
        <f>SUM(C185:C206)</f>
        <v>313</v>
      </c>
      <c r="D207" s="42">
        <f t="shared" ref="D207" si="69">SUM(D185:D206)</f>
        <v>350</v>
      </c>
      <c r="E207" s="42">
        <f t="shared" ref="E207" si="70">SUM(E185:E206)</f>
        <v>1</v>
      </c>
      <c r="F207" s="42">
        <f t="shared" ref="F207" si="71">SUM(F185:F206)</f>
        <v>0</v>
      </c>
      <c r="G207" s="42">
        <f t="shared" ref="G207" si="72">SUM(G185:G206)</f>
        <v>664</v>
      </c>
      <c r="I207" s="42">
        <v>1641</v>
      </c>
      <c r="J207" s="43" t="s">
        <v>96</v>
      </c>
      <c r="K207" s="42">
        <f>SUM(K185:K206)</f>
        <v>9</v>
      </c>
      <c r="L207" s="42">
        <f t="shared" ref="L207" si="73">SUM(L185:L206)</f>
        <v>7</v>
      </c>
      <c r="M207" s="42">
        <f t="shared" ref="M207" si="74">SUM(M185:M206)</f>
        <v>0</v>
      </c>
      <c r="N207" s="42">
        <f t="shared" ref="N207" si="75">SUM(N185:N206)</f>
        <v>0</v>
      </c>
      <c r="O207" s="42">
        <f t="shared" ref="O207" si="76">SUM(O185:O206)</f>
        <v>16</v>
      </c>
    </row>
    <row r="209" spans="1:15" ht="16.5" x14ac:dyDescent="0.25">
      <c r="A209" s="107" t="s">
        <v>89</v>
      </c>
      <c r="B209" s="108"/>
      <c r="C209" s="108"/>
      <c r="D209" s="108"/>
      <c r="E209" s="108"/>
      <c r="F209" s="108"/>
      <c r="G209" s="109"/>
      <c r="I209" s="107" t="s">
        <v>89</v>
      </c>
      <c r="J209" s="108"/>
      <c r="K209" s="108"/>
      <c r="L209" s="108"/>
      <c r="M209" s="108"/>
      <c r="N209" s="108"/>
      <c r="O209" s="109"/>
    </row>
    <row r="210" spans="1:15" ht="49.5" x14ac:dyDescent="0.25">
      <c r="A210" s="41" t="s">
        <v>90</v>
      </c>
      <c r="B210" s="41" t="s">
        <v>91</v>
      </c>
      <c r="C210" s="41" t="s">
        <v>92</v>
      </c>
      <c r="D210" s="41" t="s">
        <v>93</v>
      </c>
      <c r="E210" s="41" t="s">
        <v>94</v>
      </c>
      <c r="F210" s="41" t="s">
        <v>95</v>
      </c>
      <c r="G210" s="41" t="s">
        <v>96</v>
      </c>
      <c r="I210" s="41" t="s">
        <v>90</v>
      </c>
      <c r="J210" s="41" t="s">
        <v>91</v>
      </c>
      <c r="K210" s="41" t="s">
        <v>92</v>
      </c>
      <c r="L210" s="41" t="s">
        <v>93</v>
      </c>
      <c r="M210" s="41" t="s">
        <v>94</v>
      </c>
      <c r="N210" s="41" t="s">
        <v>95</v>
      </c>
      <c r="O210" s="41" t="s">
        <v>96</v>
      </c>
    </row>
    <row r="211" spans="1:15" ht="16.5" x14ac:dyDescent="0.25">
      <c r="A211" s="42">
        <v>1642</v>
      </c>
      <c r="B211" s="42" t="s">
        <v>97</v>
      </c>
      <c r="C211" s="42"/>
      <c r="D211" s="42"/>
      <c r="E211" s="42"/>
      <c r="F211" s="42"/>
      <c r="G211" s="42">
        <f>SUM(C211:F211)</f>
        <v>0</v>
      </c>
      <c r="I211" s="42">
        <v>1643</v>
      </c>
      <c r="J211" s="42" t="s">
        <v>97</v>
      </c>
      <c r="K211" s="42">
        <v>3</v>
      </c>
      <c r="L211" s="42">
        <v>1</v>
      </c>
      <c r="M211" s="42"/>
      <c r="N211" s="42"/>
      <c r="O211" s="42">
        <f>SUM(K211:N211)</f>
        <v>4</v>
      </c>
    </row>
    <row r="212" spans="1:15" ht="16.5" x14ac:dyDescent="0.25">
      <c r="A212" s="42">
        <v>1642</v>
      </c>
      <c r="B212" s="42" t="s">
        <v>98</v>
      </c>
      <c r="C212" s="42"/>
      <c r="D212" s="42"/>
      <c r="E212" s="42"/>
      <c r="F212" s="42"/>
      <c r="G212" s="42">
        <f t="shared" ref="G212:G232" si="77">SUM(C212:F212)</f>
        <v>0</v>
      </c>
      <c r="I212" s="42">
        <v>1643</v>
      </c>
      <c r="J212" s="42" t="s">
        <v>98</v>
      </c>
      <c r="K212" s="42">
        <v>5</v>
      </c>
      <c r="L212" s="42">
        <v>3</v>
      </c>
      <c r="M212" s="42"/>
      <c r="N212" s="42"/>
      <c r="O212" s="42">
        <f t="shared" ref="O212:O232" si="78">SUM(K212:N212)</f>
        <v>8</v>
      </c>
    </row>
    <row r="213" spans="1:15" ht="16.5" x14ac:dyDescent="0.25">
      <c r="A213" s="42">
        <v>1642</v>
      </c>
      <c r="B213" s="42" t="s">
        <v>99</v>
      </c>
      <c r="C213" s="42"/>
      <c r="D213" s="42"/>
      <c r="E213" s="42"/>
      <c r="F213" s="42"/>
      <c r="G213" s="42">
        <f t="shared" si="77"/>
        <v>0</v>
      </c>
      <c r="I213" s="42">
        <v>1643</v>
      </c>
      <c r="J213" s="42" t="s">
        <v>99</v>
      </c>
      <c r="K213" s="42">
        <v>101</v>
      </c>
      <c r="L213" s="42">
        <v>17</v>
      </c>
      <c r="M213" s="42"/>
      <c r="N213" s="42"/>
      <c r="O213" s="42">
        <f t="shared" si="78"/>
        <v>118</v>
      </c>
    </row>
    <row r="214" spans="1:15" ht="16.5" x14ac:dyDescent="0.25">
      <c r="A214" s="42">
        <v>1642</v>
      </c>
      <c r="B214" s="42" t="s">
        <v>100</v>
      </c>
      <c r="C214" s="42"/>
      <c r="D214" s="42"/>
      <c r="E214" s="42"/>
      <c r="F214" s="42"/>
      <c r="G214" s="42">
        <f t="shared" si="77"/>
        <v>0</v>
      </c>
      <c r="I214" s="42">
        <v>1643</v>
      </c>
      <c r="J214" s="42" t="s">
        <v>100</v>
      </c>
      <c r="K214" s="42">
        <v>23</v>
      </c>
      <c r="L214" s="42">
        <v>5</v>
      </c>
      <c r="M214" s="42"/>
      <c r="N214" s="42"/>
      <c r="O214" s="42">
        <f t="shared" si="78"/>
        <v>28</v>
      </c>
    </row>
    <row r="215" spans="1:15" ht="16.5" x14ac:dyDescent="0.25">
      <c r="A215" s="42">
        <v>1642</v>
      </c>
      <c r="B215" s="42" t="s">
        <v>101</v>
      </c>
      <c r="C215" s="42"/>
      <c r="D215" s="42"/>
      <c r="E215" s="42"/>
      <c r="F215" s="42"/>
      <c r="G215" s="42">
        <f t="shared" si="77"/>
        <v>0</v>
      </c>
      <c r="I215" s="42">
        <v>1643</v>
      </c>
      <c r="J215" s="42" t="s">
        <v>101</v>
      </c>
      <c r="K215" s="42">
        <v>2</v>
      </c>
      <c r="L215" s="42"/>
      <c r="M215" s="42"/>
      <c r="N215" s="42"/>
      <c r="O215" s="42">
        <f t="shared" si="78"/>
        <v>2</v>
      </c>
    </row>
    <row r="216" spans="1:15" ht="16.5" x14ac:dyDescent="0.25">
      <c r="A216" s="42">
        <v>1642</v>
      </c>
      <c r="B216" s="42" t="s">
        <v>102</v>
      </c>
      <c r="C216" s="42"/>
      <c r="D216" s="42"/>
      <c r="E216" s="42"/>
      <c r="F216" s="42"/>
      <c r="G216" s="42">
        <f t="shared" si="77"/>
        <v>0</v>
      </c>
      <c r="I216" s="42">
        <v>1643</v>
      </c>
      <c r="J216" s="42" t="s">
        <v>102</v>
      </c>
      <c r="K216" s="42">
        <v>2</v>
      </c>
      <c r="L216" s="42">
        <v>2</v>
      </c>
      <c r="M216" s="42"/>
      <c r="N216" s="42"/>
      <c r="O216" s="42">
        <f t="shared" si="78"/>
        <v>4</v>
      </c>
    </row>
    <row r="217" spans="1:15" ht="16.5" x14ac:dyDescent="0.25">
      <c r="A217" s="42">
        <v>1642</v>
      </c>
      <c r="B217" s="42" t="s">
        <v>103</v>
      </c>
      <c r="C217" s="42"/>
      <c r="D217" s="42"/>
      <c r="E217" s="42"/>
      <c r="F217" s="42"/>
      <c r="G217" s="42">
        <f t="shared" si="77"/>
        <v>0</v>
      </c>
      <c r="I217" s="42">
        <v>1643</v>
      </c>
      <c r="J217" s="42" t="s">
        <v>103</v>
      </c>
      <c r="K217" s="42">
        <v>6</v>
      </c>
      <c r="L217" s="42">
        <v>1</v>
      </c>
      <c r="M217" s="42"/>
      <c r="N217" s="42"/>
      <c r="O217" s="42">
        <f t="shared" si="78"/>
        <v>7</v>
      </c>
    </row>
    <row r="218" spans="1:15" ht="16.5" x14ac:dyDescent="0.25">
      <c r="A218" s="42">
        <v>1642</v>
      </c>
      <c r="B218" s="42" t="s">
        <v>104</v>
      </c>
      <c r="C218" s="42"/>
      <c r="D218" s="42"/>
      <c r="E218" s="42"/>
      <c r="F218" s="42"/>
      <c r="G218" s="42">
        <f t="shared" si="77"/>
        <v>0</v>
      </c>
      <c r="I218" s="42">
        <v>1643</v>
      </c>
      <c r="J218" s="42" t="s">
        <v>104</v>
      </c>
      <c r="K218" s="42">
        <v>6</v>
      </c>
      <c r="L218" s="42">
        <v>1</v>
      </c>
      <c r="M218" s="42"/>
      <c r="N218" s="42"/>
      <c r="O218" s="42">
        <f t="shared" si="78"/>
        <v>7</v>
      </c>
    </row>
    <row r="219" spans="1:15" ht="16.5" x14ac:dyDescent="0.25">
      <c r="A219" s="42">
        <v>1642</v>
      </c>
      <c r="B219" s="42" t="s">
        <v>105</v>
      </c>
      <c r="C219" s="42"/>
      <c r="D219" s="42"/>
      <c r="E219" s="42"/>
      <c r="F219" s="42"/>
      <c r="G219" s="42">
        <f t="shared" si="77"/>
        <v>0</v>
      </c>
      <c r="I219" s="42">
        <v>1643</v>
      </c>
      <c r="J219" s="42" t="s">
        <v>105</v>
      </c>
      <c r="K219" s="42">
        <v>14</v>
      </c>
      <c r="L219" s="42">
        <v>3</v>
      </c>
      <c r="M219" s="42"/>
      <c r="N219" s="42"/>
      <c r="O219" s="42">
        <f t="shared" si="78"/>
        <v>17</v>
      </c>
    </row>
    <row r="220" spans="1:15" ht="16.5" x14ac:dyDescent="0.25">
      <c r="A220" s="42">
        <v>1642</v>
      </c>
      <c r="B220" s="42" t="s">
        <v>106</v>
      </c>
      <c r="C220" s="42"/>
      <c r="D220" s="42"/>
      <c r="E220" s="42"/>
      <c r="F220" s="42"/>
      <c r="G220" s="42">
        <f t="shared" si="77"/>
        <v>0</v>
      </c>
      <c r="I220" s="42">
        <v>1643</v>
      </c>
      <c r="J220" s="42" t="s">
        <v>106</v>
      </c>
      <c r="K220" s="42">
        <v>11</v>
      </c>
      <c r="L220" s="42">
        <v>1</v>
      </c>
      <c r="M220" s="42"/>
      <c r="N220" s="42"/>
      <c r="O220" s="42">
        <f t="shared" si="78"/>
        <v>12</v>
      </c>
    </row>
    <row r="221" spans="1:15" ht="16.5" x14ac:dyDescent="0.25">
      <c r="A221" s="42">
        <v>1642</v>
      </c>
      <c r="B221" s="42" t="s">
        <v>107</v>
      </c>
      <c r="C221" s="42">
        <v>8</v>
      </c>
      <c r="D221" s="42"/>
      <c r="E221" s="42"/>
      <c r="F221" s="42"/>
      <c r="G221" s="42">
        <f t="shared" si="77"/>
        <v>8</v>
      </c>
      <c r="I221" s="42">
        <v>1643</v>
      </c>
      <c r="J221" s="42" t="s">
        <v>107</v>
      </c>
      <c r="K221" s="42">
        <v>1</v>
      </c>
      <c r="L221" s="42"/>
      <c r="M221" s="42"/>
      <c r="N221" s="42"/>
      <c r="O221" s="42">
        <f t="shared" si="78"/>
        <v>1</v>
      </c>
    </row>
    <row r="222" spans="1:15" ht="16.5" x14ac:dyDescent="0.25">
      <c r="A222" s="42">
        <v>1642</v>
      </c>
      <c r="B222" s="42" t="s">
        <v>108</v>
      </c>
      <c r="C222" s="42"/>
      <c r="D222" s="42"/>
      <c r="E222" s="42"/>
      <c r="F222" s="42"/>
      <c r="G222" s="42">
        <f t="shared" si="77"/>
        <v>0</v>
      </c>
      <c r="I222" s="42">
        <v>1643</v>
      </c>
      <c r="J222" s="42" t="s">
        <v>108</v>
      </c>
      <c r="K222" s="42">
        <v>2</v>
      </c>
      <c r="L222" s="42"/>
      <c r="M222" s="42"/>
      <c r="N222" s="42"/>
      <c r="O222" s="42">
        <f t="shared" si="78"/>
        <v>2</v>
      </c>
    </row>
    <row r="223" spans="1:15" ht="16.5" x14ac:dyDescent="0.25">
      <c r="A223" s="42">
        <v>1642</v>
      </c>
      <c r="B223" s="42" t="s">
        <v>109</v>
      </c>
      <c r="C223" s="42"/>
      <c r="D223" s="42"/>
      <c r="E223" s="42"/>
      <c r="F223" s="42"/>
      <c r="G223" s="42">
        <f t="shared" si="77"/>
        <v>0</v>
      </c>
      <c r="I223" s="42">
        <v>1643</v>
      </c>
      <c r="J223" s="42" t="s">
        <v>109</v>
      </c>
      <c r="K223" s="42">
        <v>5</v>
      </c>
      <c r="L223" s="42">
        <v>1</v>
      </c>
      <c r="M223" s="42"/>
      <c r="N223" s="42"/>
      <c r="O223" s="42">
        <f t="shared" si="78"/>
        <v>6</v>
      </c>
    </row>
    <row r="224" spans="1:15" ht="16.5" x14ac:dyDescent="0.25">
      <c r="A224" s="42">
        <v>1642</v>
      </c>
      <c r="B224" s="42" t="s">
        <v>110</v>
      </c>
      <c r="C224" s="42"/>
      <c r="D224" s="42"/>
      <c r="E224" s="42"/>
      <c r="F224" s="42"/>
      <c r="G224" s="42">
        <f t="shared" si="77"/>
        <v>0</v>
      </c>
      <c r="I224" s="42">
        <v>1643</v>
      </c>
      <c r="J224" s="42" t="s">
        <v>110</v>
      </c>
      <c r="K224" s="42">
        <v>99</v>
      </c>
      <c r="L224" s="42">
        <v>10</v>
      </c>
      <c r="M224" s="42">
        <v>1</v>
      </c>
      <c r="N224" s="42"/>
      <c r="O224" s="42">
        <f t="shared" si="78"/>
        <v>110</v>
      </c>
    </row>
    <row r="225" spans="1:15" ht="16.5" x14ac:dyDescent="0.25">
      <c r="A225" s="42">
        <v>1642</v>
      </c>
      <c r="B225" s="42" t="s">
        <v>111</v>
      </c>
      <c r="C225" s="42"/>
      <c r="D225" s="42"/>
      <c r="E225" s="42"/>
      <c r="F225" s="42"/>
      <c r="G225" s="42">
        <f t="shared" si="77"/>
        <v>0</v>
      </c>
      <c r="I225" s="42">
        <v>1643</v>
      </c>
      <c r="J225" s="42" t="s">
        <v>111</v>
      </c>
      <c r="K225" s="42">
        <v>8</v>
      </c>
      <c r="L225" s="42">
        <v>1</v>
      </c>
      <c r="M225" s="42"/>
      <c r="N225" s="42"/>
      <c r="O225" s="42">
        <f t="shared" si="78"/>
        <v>9</v>
      </c>
    </row>
    <row r="226" spans="1:15" ht="16.5" x14ac:dyDescent="0.25">
      <c r="A226" s="42">
        <v>1642</v>
      </c>
      <c r="B226" s="42" t="s">
        <v>112</v>
      </c>
      <c r="C226" s="42"/>
      <c r="D226" s="42"/>
      <c r="E226" s="42"/>
      <c r="F226" s="42"/>
      <c r="G226" s="42">
        <f t="shared" si="77"/>
        <v>0</v>
      </c>
      <c r="I226" s="42">
        <v>1643</v>
      </c>
      <c r="J226" s="42" t="s">
        <v>112</v>
      </c>
      <c r="K226" s="42">
        <v>113</v>
      </c>
      <c r="L226" s="42">
        <v>14</v>
      </c>
      <c r="M226" s="42"/>
      <c r="N226" s="42"/>
      <c r="O226" s="42">
        <f t="shared" si="78"/>
        <v>127</v>
      </c>
    </row>
    <row r="227" spans="1:15" ht="16.5" x14ac:dyDescent="0.25">
      <c r="A227" s="42">
        <v>1642</v>
      </c>
      <c r="B227" s="42" t="s">
        <v>113</v>
      </c>
      <c r="C227" s="42"/>
      <c r="D227" s="42"/>
      <c r="E227" s="42"/>
      <c r="F227" s="42"/>
      <c r="G227" s="42">
        <f t="shared" si="77"/>
        <v>0</v>
      </c>
      <c r="I227" s="42">
        <v>1643</v>
      </c>
      <c r="J227" s="42" t="s">
        <v>113</v>
      </c>
      <c r="K227" s="42">
        <v>2</v>
      </c>
      <c r="L227" s="42"/>
      <c r="M227" s="42"/>
      <c r="N227" s="42"/>
      <c r="O227" s="42">
        <f t="shared" si="78"/>
        <v>2</v>
      </c>
    </row>
    <row r="228" spans="1:15" ht="16.5" x14ac:dyDescent="0.25">
      <c r="A228" s="42">
        <v>1642</v>
      </c>
      <c r="B228" s="42" t="s">
        <v>114</v>
      </c>
      <c r="C228" s="42">
        <v>9</v>
      </c>
      <c r="D228" s="42"/>
      <c r="E228" s="42"/>
      <c r="F228" s="42"/>
      <c r="G228" s="42">
        <f t="shared" si="77"/>
        <v>9</v>
      </c>
      <c r="I228" s="42">
        <v>1643</v>
      </c>
      <c r="J228" s="42" t="s">
        <v>114</v>
      </c>
      <c r="K228" s="42">
        <v>2</v>
      </c>
      <c r="L228" s="42">
        <v>1</v>
      </c>
      <c r="M228" s="42"/>
      <c r="N228" s="42"/>
      <c r="O228" s="42">
        <f t="shared" si="78"/>
        <v>3</v>
      </c>
    </row>
    <row r="229" spans="1:15" ht="16.5" x14ac:dyDescent="0.25">
      <c r="A229" s="42">
        <v>1642</v>
      </c>
      <c r="B229" s="42" t="s">
        <v>115</v>
      </c>
      <c r="C229" s="42">
        <v>21</v>
      </c>
      <c r="D229" s="42"/>
      <c r="E229" s="42"/>
      <c r="F229" s="42"/>
      <c r="G229" s="42">
        <f t="shared" si="77"/>
        <v>21</v>
      </c>
      <c r="I229" s="42">
        <v>1643</v>
      </c>
      <c r="J229" s="42" t="s">
        <v>115</v>
      </c>
      <c r="K229" s="42">
        <v>2</v>
      </c>
      <c r="L229" s="42">
        <v>1</v>
      </c>
      <c r="M229" s="42"/>
      <c r="N229" s="42"/>
      <c r="O229" s="42">
        <f t="shared" si="78"/>
        <v>3</v>
      </c>
    </row>
    <row r="230" spans="1:15" ht="16.5" x14ac:dyDescent="0.25">
      <c r="A230" s="42">
        <v>1642</v>
      </c>
      <c r="B230" s="42" t="s">
        <v>116</v>
      </c>
      <c r="C230" s="42"/>
      <c r="D230" s="42"/>
      <c r="E230" s="42"/>
      <c r="F230" s="42"/>
      <c r="G230" s="42">
        <f t="shared" si="77"/>
        <v>0</v>
      </c>
      <c r="I230" s="42">
        <v>1643</v>
      </c>
      <c r="J230" s="42" t="s">
        <v>116</v>
      </c>
      <c r="K230" s="42"/>
      <c r="L230" s="42"/>
      <c r="M230" s="42"/>
      <c r="N230" s="42"/>
      <c r="O230" s="42">
        <f t="shared" si="78"/>
        <v>0</v>
      </c>
    </row>
    <row r="231" spans="1:15" ht="16.5" x14ac:dyDescent="0.25">
      <c r="A231" s="42">
        <v>1642</v>
      </c>
      <c r="B231" s="42" t="s">
        <v>95</v>
      </c>
      <c r="C231" s="42"/>
      <c r="D231" s="42"/>
      <c r="E231" s="42"/>
      <c r="F231" s="42"/>
      <c r="G231" s="42">
        <f t="shared" si="77"/>
        <v>0</v>
      </c>
      <c r="I231" s="42">
        <v>1643</v>
      </c>
      <c r="J231" s="42" t="s">
        <v>95</v>
      </c>
      <c r="K231" s="42"/>
      <c r="L231" s="42"/>
      <c r="M231" s="42"/>
      <c r="N231" s="42"/>
      <c r="O231" s="42">
        <f t="shared" si="78"/>
        <v>0</v>
      </c>
    </row>
    <row r="232" spans="1:15" ht="16.5" x14ac:dyDescent="0.25">
      <c r="A232" s="42">
        <v>1642</v>
      </c>
      <c r="B232" s="42" t="s">
        <v>117</v>
      </c>
      <c r="C232" s="42"/>
      <c r="D232" s="42"/>
      <c r="E232" s="42"/>
      <c r="F232" s="42"/>
      <c r="G232" s="42">
        <f t="shared" si="77"/>
        <v>0</v>
      </c>
      <c r="I232" s="42">
        <v>1643</v>
      </c>
      <c r="J232" s="42" t="s">
        <v>117</v>
      </c>
      <c r="K232" s="42"/>
      <c r="L232" s="42"/>
      <c r="M232" s="42"/>
      <c r="N232" s="42"/>
      <c r="O232" s="42">
        <f t="shared" si="78"/>
        <v>0</v>
      </c>
    </row>
    <row r="233" spans="1:15" ht="16.5" x14ac:dyDescent="0.25">
      <c r="A233" s="42">
        <v>1642</v>
      </c>
      <c r="B233" s="43" t="s">
        <v>96</v>
      </c>
      <c r="C233" s="42">
        <f>SUM(C211:C232)</f>
        <v>38</v>
      </c>
      <c r="D233" s="42">
        <f t="shared" ref="D233" si="79">SUM(D211:D232)</f>
        <v>0</v>
      </c>
      <c r="E233" s="42">
        <f t="shared" ref="E233" si="80">SUM(E211:E232)</f>
        <v>0</v>
      </c>
      <c r="F233" s="42">
        <f t="shared" ref="F233" si="81">SUM(F211:F232)</f>
        <v>0</v>
      </c>
      <c r="G233" s="42">
        <f t="shared" ref="G233" si="82">SUM(G211:G232)</f>
        <v>38</v>
      </c>
      <c r="I233" s="42">
        <v>1643</v>
      </c>
      <c r="J233" s="43" t="s">
        <v>96</v>
      </c>
      <c r="K233" s="42">
        <f>SUM(K211:K232)</f>
        <v>407</v>
      </c>
      <c r="L233" s="42">
        <f t="shared" ref="L233" si="83">SUM(L211:L232)</f>
        <v>62</v>
      </c>
      <c r="M233" s="42">
        <f t="shared" ref="M233" si="84">SUM(M211:M232)</f>
        <v>1</v>
      </c>
      <c r="N233" s="42">
        <f t="shared" ref="N233" si="85">SUM(N211:N232)</f>
        <v>0</v>
      </c>
      <c r="O233" s="42">
        <f t="shared" ref="O233" si="86">SUM(O211:O232)</f>
        <v>470</v>
      </c>
    </row>
    <row r="235" spans="1:15" ht="16.5" x14ac:dyDescent="0.25">
      <c r="A235" s="107" t="s">
        <v>89</v>
      </c>
      <c r="B235" s="108"/>
      <c r="C235" s="108"/>
      <c r="D235" s="108"/>
      <c r="E235" s="108"/>
      <c r="F235" s="108"/>
      <c r="G235" s="109"/>
      <c r="I235" s="107" t="s">
        <v>89</v>
      </c>
      <c r="J235" s="108"/>
      <c r="K235" s="108"/>
      <c r="L235" s="108"/>
      <c r="M235" s="108"/>
      <c r="N235" s="108"/>
      <c r="O235" s="109"/>
    </row>
    <row r="236" spans="1:15" ht="49.5" x14ac:dyDescent="0.25">
      <c r="A236" s="41" t="s">
        <v>90</v>
      </c>
      <c r="B236" s="41" t="s">
        <v>91</v>
      </c>
      <c r="C236" s="41" t="s">
        <v>92</v>
      </c>
      <c r="D236" s="41" t="s">
        <v>93</v>
      </c>
      <c r="E236" s="41" t="s">
        <v>94</v>
      </c>
      <c r="F236" s="41" t="s">
        <v>95</v>
      </c>
      <c r="G236" s="41" t="s">
        <v>96</v>
      </c>
      <c r="I236" s="41" t="s">
        <v>90</v>
      </c>
      <c r="J236" s="41" t="s">
        <v>91</v>
      </c>
      <c r="K236" s="41" t="s">
        <v>92</v>
      </c>
      <c r="L236" s="41" t="s">
        <v>93</v>
      </c>
      <c r="M236" s="41" t="s">
        <v>94</v>
      </c>
      <c r="N236" s="41" t="s">
        <v>95</v>
      </c>
      <c r="O236" s="41" t="s">
        <v>96</v>
      </c>
    </row>
    <row r="237" spans="1:15" ht="16.5" x14ac:dyDescent="0.25">
      <c r="A237" s="42">
        <v>1644</v>
      </c>
      <c r="B237" s="42" t="s">
        <v>97</v>
      </c>
      <c r="C237" s="42"/>
      <c r="D237" s="42"/>
      <c r="E237" s="42"/>
      <c r="F237" s="42"/>
      <c r="G237" s="42">
        <f>SUM(C237:F237)</f>
        <v>0</v>
      </c>
      <c r="I237" s="42">
        <v>1645</v>
      </c>
      <c r="J237" s="42" t="s">
        <v>97</v>
      </c>
      <c r="K237" s="42">
        <v>3</v>
      </c>
      <c r="L237" s="42">
        <v>4</v>
      </c>
      <c r="M237" s="42"/>
      <c r="N237" s="42"/>
      <c r="O237" s="42">
        <f>SUM(K237:N237)</f>
        <v>7</v>
      </c>
    </row>
    <row r="238" spans="1:15" ht="16.5" x14ac:dyDescent="0.25">
      <c r="A238" s="42">
        <v>1644</v>
      </c>
      <c r="B238" s="42" t="s">
        <v>98</v>
      </c>
      <c r="C238" s="42"/>
      <c r="D238" s="42"/>
      <c r="E238" s="42"/>
      <c r="F238" s="42"/>
      <c r="G238" s="42">
        <f t="shared" ref="G238:G258" si="87">SUM(C238:F238)</f>
        <v>0</v>
      </c>
      <c r="I238" s="42">
        <v>1645</v>
      </c>
      <c r="J238" s="42" t="s">
        <v>98</v>
      </c>
      <c r="K238" s="42"/>
      <c r="L238" s="42">
        <v>2</v>
      </c>
      <c r="M238" s="42"/>
      <c r="N238" s="42"/>
      <c r="O238" s="42">
        <f t="shared" ref="O238:O258" si="88">SUM(K238:N238)</f>
        <v>2</v>
      </c>
    </row>
    <row r="239" spans="1:15" ht="16.5" x14ac:dyDescent="0.25">
      <c r="A239" s="42">
        <v>1644</v>
      </c>
      <c r="B239" s="42" t="s">
        <v>99</v>
      </c>
      <c r="C239" s="42"/>
      <c r="D239" s="42"/>
      <c r="E239" s="42"/>
      <c r="F239" s="42"/>
      <c r="G239" s="42">
        <f t="shared" si="87"/>
        <v>0</v>
      </c>
      <c r="I239" s="42">
        <v>1645</v>
      </c>
      <c r="J239" s="42" t="s">
        <v>99</v>
      </c>
      <c r="K239" s="42">
        <v>2</v>
      </c>
      <c r="L239" s="42">
        <v>3</v>
      </c>
      <c r="M239" s="42"/>
      <c r="N239" s="42"/>
      <c r="O239" s="42">
        <f t="shared" si="88"/>
        <v>5</v>
      </c>
    </row>
    <row r="240" spans="1:15" ht="16.5" x14ac:dyDescent="0.25">
      <c r="A240" s="42">
        <v>1644</v>
      </c>
      <c r="B240" s="42" t="s">
        <v>100</v>
      </c>
      <c r="C240" s="42"/>
      <c r="D240" s="42"/>
      <c r="E240" s="42"/>
      <c r="F240" s="42"/>
      <c r="G240" s="42">
        <f t="shared" si="87"/>
        <v>0</v>
      </c>
      <c r="I240" s="42">
        <v>1645</v>
      </c>
      <c r="J240" s="42" t="s">
        <v>100</v>
      </c>
      <c r="K240" s="42">
        <v>9</v>
      </c>
      <c r="L240" s="42">
        <v>112</v>
      </c>
      <c r="M240" s="42"/>
      <c r="N240" s="42"/>
      <c r="O240" s="42">
        <f t="shared" si="88"/>
        <v>121</v>
      </c>
    </row>
    <row r="241" spans="1:15" ht="16.5" x14ac:dyDescent="0.25">
      <c r="A241" s="42">
        <v>1644</v>
      </c>
      <c r="B241" s="42" t="s">
        <v>101</v>
      </c>
      <c r="C241" s="42"/>
      <c r="D241" s="42"/>
      <c r="E241" s="42"/>
      <c r="F241" s="42"/>
      <c r="G241" s="42">
        <f t="shared" si="87"/>
        <v>0</v>
      </c>
      <c r="I241" s="42">
        <v>1645</v>
      </c>
      <c r="J241" s="42" t="s">
        <v>101</v>
      </c>
      <c r="K241" s="42">
        <v>17</v>
      </c>
      <c r="L241" s="42">
        <v>58</v>
      </c>
      <c r="M241" s="42"/>
      <c r="N241" s="42"/>
      <c r="O241" s="42">
        <f t="shared" si="88"/>
        <v>75</v>
      </c>
    </row>
    <row r="242" spans="1:15" ht="16.5" x14ac:dyDescent="0.25">
      <c r="A242" s="42">
        <v>1644</v>
      </c>
      <c r="B242" s="42" t="s">
        <v>102</v>
      </c>
      <c r="C242" s="42"/>
      <c r="D242" s="42"/>
      <c r="E242" s="42"/>
      <c r="F242" s="42"/>
      <c r="G242" s="42">
        <f t="shared" si="87"/>
        <v>0</v>
      </c>
      <c r="I242" s="42">
        <v>1645</v>
      </c>
      <c r="J242" s="42" t="s">
        <v>102</v>
      </c>
      <c r="K242" s="42">
        <v>1</v>
      </c>
      <c r="L242" s="42">
        <v>1</v>
      </c>
      <c r="M242" s="42"/>
      <c r="N242" s="42"/>
      <c r="O242" s="42">
        <f t="shared" si="88"/>
        <v>2</v>
      </c>
    </row>
    <row r="243" spans="1:15" ht="16.5" x14ac:dyDescent="0.25">
      <c r="A243" s="42">
        <v>1644</v>
      </c>
      <c r="B243" s="42" t="s">
        <v>103</v>
      </c>
      <c r="C243" s="42"/>
      <c r="D243" s="42"/>
      <c r="E243" s="42"/>
      <c r="F243" s="42"/>
      <c r="G243" s="42">
        <f t="shared" si="87"/>
        <v>0</v>
      </c>
      <c r="I243" s="42">
        <v>1645</v>
      </c>
      <c r="J243" s="42" t="s">
        <v>103</v>
      </c>
      <c r="K243" s="42">
        <v>22</v>
      </c>
      <c r="L243" s="42">
        <v>50</v>
      </c>
      <c r="M243" s="42"/>
      <c r="N243" s="42"/>
      <c r="O243" s="42">
        <f t="shared" si="88"/>
        <v>72</v>
      </c>
    </row>
    <row r="244" spans="1:15" ht="16.5" x14ac:dyDescent="0.25">
      <c r="A244" s="42">
        <v>1644</v>
      </c>
      <c r="B244" s="42" t="s">
        <v>104</v>
      </c>
      <c r="C244" s="42"/>
      <c r="D244" s="42"/>
      <c r="E244" s="42"/>
      <c r="F244" s="42"/>
      <c r="G244" s="42">
        <f t="shared" si="87"/>
        <v>0</v>
      </c>
      <c r="I244" s="42">
        <v>1645</v>
      </c>
      <c r="J244" s="42" t="s">
        <v>104</v>
      </c>
      <c r="K244" s="42">
        <v>10</v>
      </c>
      <c r="L244" s="42">
        <v>243</v>
      </c>
      <c r="M244" s="42"/>
      <c r="N244" s="42"/>
      <c r="O244" s="42">
        <f t="shared" si="88"/>
        <v>253</v>
      </c>
    </row>
    <row r="245" spans="1:15" ht="16.5" x14ac:dyDescent="0.25">
      <c r="A245" s="42">
        <v>1644</v>
      </c>
      <c r="B245" s="42" t="s">
        <v>105</v>
      </c>
      <c r="C245" s="42"/>
      <c r="D245" s="42"/>
      <c r="E245" s="42"/>
      <c r="F245" s="42"/>
      <c r="G245" s="42">
        <f t="shared" si="87"/>
        <v>0</v>
      </c>
      <c r="I245" s="42">
        <v>1645</v>
      </c>
      <c r="J245" s="42" t="s">
        <v>105</v>
      </c>
      <c r="K245" s="42">
        <v>2</v>
      </c>
      <c r="L245" s="42">
        <v>2</v>
      </c>
      <c r="M245" s="42"/>
      <c r="N245" s="42"/>
      <c r="O245" s="42">
        <f t="shared" si="88"/>
        <v>4</v>
      </c>
    </row>
    <row r="246" spans="1:15" ht="16.5" x14ac:dyDescent="0.25">
      <c r="A246" s="42">
        <v>1644</v>
      </c>
      <c r="B246" s="42" t="s">
        <v>106</v>
      </c>
      <c r="C246" s="42"/>
      <c r="D246" s="42"/>
      <c r="E246" s="42"/>
      <c r="F246" s="42"/>
      <c r="G246" s="42">
        <f t="shared" si="87"/>
        <v>0</v>
      </c>
      <c r="I246" s="42">
        <v>1645</v>
      </c>
      <c r="J246" s="42" t="s">
        <v>106</v>
      </c>
      <c r="K246" s="42">
        <v>6</v>
      </c>
      <c r="L246" s="42">
        <v>17</v>
      </c>
      <c r="M246" s="42"/>
      <c r="N246" s="42"/>
      <c r="O246" s="42">
        <f t="shared" si="88"/>
        <v>23</v>
      </c>
    </row>
    <row r="247" spans="1:15" ht="16.5" x14ac:dyDescent="0.25">
      <c r="A247" s="42">
        <v>1644</v>
      </c>
      <c r="B247" s="42" t="s">
        <v>107</v>
      </c>
      <c r="C247" s="42"/>
      <c r="D247" s="42"/>
      <c r="E247" s="42"/>
      <c r="F247" s="42"/>
      <c r="G247" s="42">
        <f t="shared" si="87"/>
        <v>0</v>
      </c>
      <c r="I247" s="42">
        <v>1645</v>
      </c>
      <c r="J247" s="42" t="s">
        <v>107</v>
      </c>
      <c r="K247" s="42">
        <v>10</v>
      </c>
      <c r="L247" s="42">
        <v>23</v>
      </c>
      <c r="M247" s="42"/>
      <c r="N247" s="42"/>
      <c r="O247" s="42">
        <f t="shared" si="88"/>
        <v>33</v>
      </c>
    </row>
    <row r="248" spans="1:15" ht="16.5" x14ac:dyDescent="0.25">
      <c r="A248" s="42">
        <v>1644</v>
      </c>
      <c r="B248" s="42" t="s">
        <v>108</v>
      </c>
      <c r="C248" s="42"/>
      <c r="D248" s="42"/>
      <c r="E248" s="42"/>
      <c r="F248" s="42"/>
      <c r="G248" s="42">
        <f t="shared" si="87"/>
        <v>0</v>
      </c>
      <c r="I248" s="42">
        <v>1645</v>
      </c>
      <c r="J248" s="42" t="s">
        <v>108</v>
      </c>
      <c r="K248" s="42"/>
      <c r="L248" s="42">
        <v>1</v>
      </c>
      <c r="M248" s="42"/>
      <c r="N248" s="42"/>
      <c r="O248" s="42">
        <f t="shared" si="88"/>
        <v>1</v>
      </c>
    </row>
    <row r="249" spans="1:15" ht="16.5" x14ac:dyDescent="0.25">
      <c r="A249" s="42">
        <v>1644</v>
      </c>
      <c r="B249" s="42" t="s">
        <v>109</v>
      </c>
      <c r="C249" s="42"/>
      <c r="D249" s="42"/>
      <c r="E249" s="42"/>
      <c r="F249" s="42"/>
      <c r="G249" s="42">
        <f t="shared" si="87"/>
        <v>0</v>
      </c>
      <c r="I249" s="42">
        <v>1645</v>
      </c>
      <c r="J249" s="42" t="s">
        <v>109</v>
      </c>
      <c r="K249" s="42"/>
      <c r="L249" s="42">
        <v>1</v>
      </c>
      <c r="M249" s="42"/>
      <c r="N249" s="42"/>
      <c r="O249" s="42">
        <f t="shared" si="88"/>
        <v>1</v>
      </c>
    </row>
    <row r="250" spans="1:15" ht="16.5" x14ac:dyDescent="0.25">
      <c r="A250" s="42">
        <v>1644</v>
      </c>
      <c r="B250" s="42" t="s">
        <v>110</v>
      </c>
      <c r="C250" s="42"/>
      <c r="D250" s="42"/>
      <c r="E250" s="42"/>
      <c r="F250" s="42"/>
      <c r="G250" s="42">
        <f t="shared" si="87"/>
        <v>0</v>
      </c>
      <c r="I250" s="42">
        <v>1645</v>
      </c>
      <c r="J250" s="42" t="s">
        <v>110</v>
      </c>
      <c r="K250" s="42">
        <v>1</v>
      </c>
      <c r="L250" s="42">
        <v>4</v>
      </c>
      <c r="M250" s="42"/>
      <c r="N250" s="42"/>
      <c r="O250" s="42">
        <f t="shared" si="88"/>
        <v>5</v>
      </c>
    </row>
    <row r="251" spans="1:15" ht="16.5" x14ac:dyDescent="0.25">
      <c r="A251" s="42">
        <v>1644</v>
      </c>
      <c r="B251" s="42" t="s">
        <v>111</v>
      </c>
      <c r="C251" s="42"/>
      <c r="D251" s="42"/>
      <c r="E251" s="42"/>
      <c r="F251" s="42"/>
      <c r="G251" s="42">
        <f t="shared" si="87"/>
        <v>0</v>
      </c>
      <c r="I251" s="42">
        <v>1645</v>
      </c>
      <c r="J251" s="42" t="s">
        <v>111</v>
      </c>
      <c r="K251" s="42">
        <v>2</v>
      </c>
      <c r="L251" s="42"/>
      <c r="M251" s="42"/>
      <c r="N251" s="42"/>
      <c r="O251" s="42">
        <f t="shared" si="88"/>
        <v>2</v>
      </c>
    </row>
    <row r="252" spans="1:15" ht="16.5" x14ac:dyDescent="0.25">
      <c r="A252" s="42">
        <v>1644</v>
      </c>
      <c r="B252" s="42" t="s">
        <v>112</v>
      </c>
      <c r="C252" s="42"/>
      <c r="D252" s="42"/>
      <c r="E252" s="42"/>
      <c r="F252" s="42"/>
      <c r="G252" s="42">
        <f t="shared" si="87"/>
        <v>0</v>
      </c>
      <c r="I252" s="42">
        <v>1645</v>
      </c>
      <c r="J252" s="42" t="s">
        <v>112</v>
      </c>
      <c r="K252" s="42"/>
      <c r="L252" s="42">
        <v>6</v>
      </c>
      <c r="M252" s="42"/>
      <c r="N252" s="42"/>
      <c r="O252" s="42">
        <f t="shared" si="88"/>
        <v>6</v>
      </c>
    </row>
    <row r="253" spans="1:15" ht="16.5" x14ac:dyDescent="0.25">
      <c r="A253" s="42">
        <v>1644</v>
      </c>
      <c r="B253" s="42" t="s">
        <v>113</v>
      </c>
      <c r="C253" s="42"/>
      <c r="D253" s="42"/>
      <c r="E253" s="42"/>
      <c r="F253" s="42"/>
      <c r="G253" s="42">
        <f t="shared" si="87"/>
        <v>0</v>
      </c>
      <c r="I253" s="42">
        <v>1645</v>
      </c>
      <c r="J253" s="42" t="s">
        <v>113</v>
      </c>
      <c r="K253" s="42"/>
      <c r="L253" s="42"/>
      <c r="M253" s="42"/>
      <c r="N253" s="42"/>
      <c r="O253" s="42">
        <f t="shared" si="88"/>
        <v>0</v>
      </c>
    </row>
    <row r="254" spans="1:15" ht="16.5" x14ac:dyDescent="0.25">
      <c r="A254" s="42">
        <v>1644</v>
      </c>
      <c r="B254" s="42" t="s">
        <v>114</v>
      </c>
      <c r="C254" s="42"/>
      <c r="D254" s="42"/>
      <c r="E254" s="42"/>
      <c r="F254" s="42"/>
      <c r="G254" s="42">
        <f t="shared" si="87"/>
        <v>0</v>
      </c>
      <c r="I254" s="42">
        <v>1645</v>
      </c>
      <c r="J254" s="42" t="s">
        <v>114</v>
      </c>
      <c r="K254" s="42">
        <v>9</v>
      </c>
      <c r="L254" s="42">
        <v>22</v>
      </c>
      <c r="M254" s="42"/>
      <c r="N254" s="42"/>
      <c r="O254" s="42">
        <f t="shared" si="88"/>
        <v>31</v>
      </c>
    </row>
    <row r="255" spans="1:15" ht="16.5" x14ac:dyDescent="0.25">
      <c r="A255" s="42">
        <v>1644</v>
      </c>
      <c r="B255" s="42" t="s">
        <v>115</v>
      </c>
      <c r="C255" s="42"/>
      <c r="D255" s="42"/>
      <c r="E255" s="42"/>
      <c r="F255" s="42"/>
      <c r="G255" s="42">
        <f t="shared" si="87"/>
        <v>0</v>
      </c>
      <c r="I255" s="42">
        <v>1645</v>
      </c>
      <c r="J255" s="42" t="s">
        <v>115</v>
      </c>
      <c r="K255" s="42">
        <v>17</v>
      </c>
      <c r="L255" s="42">
        <v>246</v>
      </c>
      <c r="M255" s="42"/>
      <c r="N255" s="42"/>
      <c r="O255" s="42">
        <f t="shared" si="88"/>
        <v>263</v>
      </c>
    </row>
    <row r="256" spans="1:15" ht="16.5" x14ac:dyDescent="0.25">
      <c r="A256" s="42">
        <v>1644</v>
      </c>
      <c r="B256" s="42" t="s">
        <v>116</v>
      </c>
      <c r="C256" s="42"/>
      <c r="D256" s="42"/>
      <c r="E256" s="42"/>
      <c r="F256" s="42"/>
      <c r="G256" s="42">
        <f t="shared" si="87"/>
        <v>0</v>
      </c>
      <c r="I256" s="42">
        <v>1645</v>
      </c>
      <c r="J256" s="42" t="s">
        <v>116</v>
      </c>
      <c r="K256" s="42"/>
      <c r="L256" s="42">
        <v>1</v>
      </c>
      <c r="M256" s="42"/>
      <c r="N256" s="42"/>
      <c r="O256" s="42">
        <f t="shared" si="88"/>
        <v>1</v>
      </c>
    </row>
    <row r="257" spans="1:15" ht="16.5" x14ac:dyDescent="0.25">
      <c r="A257" s="42">
        <v>1644</v>
      </c>
      <c r="B257" s="42" t="s">
        <v>95</v>
      </c>
      <c r="C257" s="42"/>
      <c r="D257" s="42"/>
      <c r="E257" s="42"/>
      <c r="F257" s="42"/>
      <c r="G257" s="42">
        <f t="shared" si="87"/>
        <v>0</v>
      </c>
      <c r="I257" s="42">
        <v>1645</v>
      </c>
      <c r="J257" s="42" t="s">
        <v>95</v>
      </c>
      <c r="K257" s="42"/>
      <c r="L257" s="42"/>
      <c r="M257" s="42"/>
      <c r="N257" s="42"/>
      <c r="O257" s="42">
        <f t="shared" si="88"/>
        <v>0</v>
      </c>
    </row>
    <row r="258" spans="1:15" ht="16.5" x14ac:dyDescent="0.25">
      <c r="A258" s="42">
        <v>1644</v>
      </c>
      <c r="B258" s="42" t="s">
        <v>117</v>
      </c>
      <c r="C258" s="42"/>
      <c r="D258" s="42"/>
      <c r="E258" s="42"/>
      <c r="F258" s="42"/>
      <c r="G258" s="42">
        <f t="shared" si="87"/>
        <v>0</v>
      </c>
      <c r="I258" s="42">
        <v>1645</v>
      </c>
      <c r="J258" s="42" t="s">
        <v>117</v>
      </c>
      <c r="K258" s="42"/>
      <c r="L258" s="42"/>
      <c r="M258" s="42"/>
      <c r="N258" s="42"/>
      <c r="O258" s="42">
        <f t="shared" si="88"/>
        <v>0</v>
      </c>
    </row>
    <row r="259" spans="1:15" ht="16.5" x14ac:dyDescent="0.25">
      <c r="A259" s="42">
        <v>1644</v>
      </c>
      <c r="B259" s="43" t="s">
        <v>96</v>
      </c>
      <c r="C259" s="42">
        <f>SUM(C237:C258)</f>
        <v>0</v>
      </c>
      <c r="D259" s="42">
        <f t="shared" ref="D259" si="89">SUM(D237:D258)</f>
        <v>0</v>
      </c>
      <c r="E259" s="42">
        <f t="shared" ref="E259" si="90">SUM(E237:E258)</f>
        <v>0</v>
      </c>
      <c r="F259" s="42">
        <f t="shared" ref="F259" si="91">SUM(F237:F258)</f>
        <v>0</v>
      </c>
      <c r="G259" s="42">
        <f t="shared" ref="G259" si="92">SUM(G237:G258)</f>
        <v>0</v>
      </c>
      <c r="I259" s="42">
        <v>1645</v>
      </c>
      <c r="J259" s="43" t="s">
        <v>96</v>
      </c>
      <c r="K259" s="42">
        <f>SUM(K237:K258)</f>
        <v>111</v>
      </c>
      <c r="L259" s="42">
        <f t="shared" ref="L259" si="93">SUM(L237:L258)</f>
        <v>796</v>
      </c>
      <c r="M259" s="42">
        <f t="shared" ref="M259" si="94">SUM(M237:M258)</f>
        <v>0</v>
      </c>
      <c r="N259" s="42">
        <f t="shared" ref="N259" si="95">SUM(N237:N258)</f>
        <v>0</v>
      </c>
      <c r="O259" s="42">
        <f t="shared" ref="O259" si="96">SUM(O237:O258)</f>
        <v>907</v>
      </c>
    </row>
    <row r="261" spans="1:15" ht="16.5" x14ac:dyDescent="0.25">
      <c r="A261" s="107" t="s">
        <v>89</v>
      </c>
      <c r="B261" s="108"/>
      <c r="C261" s="108"/>
      <c r="D261" s="108"/>
      <c r="E261" s="108"/>
      <c r="F261" s="108"/>
      <c r="G261" s="109"/>
      <c r="I261" s="107" t="s">
        <v>89</v>
      </c>
      <c r="J261" s="108"/>
      <c r="K261" s="108"/>
      <c r="L261" s="108"/>
      <c r="M261" s="108"/>
      <c r="N261" s="108"/>
      <c r="O261" s="109"/>
    </row>
    <row r="262" spans="1:15" ht="49.5" x14ac:dyDescent="0.25">
      <c r="A262" s="41" t="s">
        <v>90</v>
      </c>
      <c r="B262" s="41" t="s">
        <v>91</v>
      </c>
      <c r="C262" s="41" t="s">
        <v>92</v>
      </c>
      <c r="D262" s="41" t="s">
        <v>93</v>
      </c>
      <c r="E262" s="41" t="s">
        <v>94</v>
      </c>
      <c r="F262" s="41" t="s">
        <v>95</v>
      </c>
      <c r="G262" s="41" t="s">
        <v>96</v>
      </c>
      <c r="I262" s="41" t="s">
        <v>90</v>
      </c>
      <c r="J262" s="41" t="s">
        <v>91</v>
      </c>
      <c r="K262" s="41" t="s">
        <v>92</v>
      </c>
      <c r="L262" s="41" t="s">
        <v>93</v>
      </c>
      <c r="M262" s="41" t="s">
        <v>94</v>
      </c>
      <c r="N262" s="41" t="s">
        <v>95</v>
      </c>
      <c r="O262" s="41" t="s">
        <v>96</v>
      </c>
    </row>
    <row r="263" spans="1:15" ht="16.5" x14ac:dyDescent="0.25">
      <c r="A263" s="42">
        <v>1646</v>
      </c>
      <c r="B263" s="42" t="s">
        <v>97</v>
      </c>
      <c r="C263" s="42">
        <v>3</v>
      </c>
      <c r="D263" s="42">
        <v>5</v>
      </c>
      <c r="E263" s="42"/>
      <c r="F263" s="42"/>
      <c r="G263" s="42">
        <f>SUM(C263:F263)</f>
        <v>8</v>
      </c>
      <c r="I263" s="42">
        <v>1647</v>
      </c>
      <c r="J263" s="42" t="s">
        <v>97</v>
      </c>
      <c r="K263" s="42"/>
      <c r="L263" s="42"/>
      <c r="M263" s="42"/>
      <c r="N263" s="42"/>
      <c r="O263" s="42">
        <f>SUM(K263:N263)</f>
        <v>0</v>
      </c>
    </row>
    <row r="264" spans="1:15" ht="16.5" x14ac:dyDescent="0.25">
      <c r="A264" s="42">
        <v>1646</v>
      </c>
      <c r="B264" s="42" t="s">
        <v>98</v>
      </c>
      <c r="C264" s="42">
        <v>1</v>
      </c>
      <c r="D264" s="42">
        <v>4</v>
      </c>
      <c r="E264" s="42"/>
      <c r="F264" s="42"/>
      <c r="G264" s="42">
        <f t="shared" ref="G264:G284" si="97">SUM(C264:F264)</f>
        <v>5</v>
      </c>
      <c r="I264" s="42">
        <v>1647</v>
      </c>
      <c r="J264" s="42" t="s">
        <v>98</v>
      </c>
      <c r="K264" s="42"/>
      <c r="L264" s="42"/>
      <c r="M264" s="42"/>
      <c r="N264" s="42"/>
      <c r="O264" s="42">
        <f t="shared" ref="O264:O284" si="98">SUM(K264:N264)</f>
        <v>0</v>
      </c>
    </row>
    <row r="265" spans="1:15" ht="16.5" x14ac:dyDescent="0.25">
      <c r="A265" s="42">
        <v>1646</v>
      </c>
      <c r="B265" s="42" t="s">
        <v>99</v>
      </c>
      <c r="C265" s="42">
        <v>5</v>
      </c>
      <c r="D265" s="42">
        <v>11</v>
      </c>
      <c r="E265" s="42"/>
      <c r="F265" s="42"/>
      <c r="G265" s="42">
        <f t="shared" si="97"/>
        <v>16</v>
      </c>
      <c r="I265" s="42">
        <v>1647</v>
      </c>
      <c r="J265" s="42" t="s">
        <v>99</v>
      </c>
      <c r="K265" s="42"/>
      <c r="L265" s="42"/>
      <c r="M265" s="42"/>
      <c r="N265" s="42"/>
      <c r="O265" s="42">
        <f t="shared" si="98"/>
        <v>0</v>
      </c>
    </row>
    <row r="266" spans="1:15" ht="16.5" x14ac:dyDescent="0.25">
      <c r="A266" s="42">
        <v>1646</v>
      </c>
      <c r="B266" s="42" t="s">
        <v>100</v>
      </c>
      <c r="C266" s="42">
        <v>5</v>
      </c>
      <c r="D266" s="42">
        <v>10</v>
      </c>
      <c r="E266" s="42"/>
      <c r="F266" s="42"/>
      <c r="G266" s="42">
        <f t="shared" si="97"/>
        <v>15</v>
      </c>
      <c r="I266" s="42">
        <v>1647</v>
      </c>
      <c r="J266" s="42" t="s">
        <v>100</v>
      </c>
      <c r="K266" s="42"/>
      <c r="L266" s="42"/>
      <c r="M266" s="42"/>
      <c r="N266" s="42"/>
      <c r="O266" s="42">
        <f t="shared" si="98"/>
        <v>0</v>
      </c>
    </row>
    <row r="267" spans="1:15" ht="16.5" x14ac:dyDescent="0.25">
      <c r="A267" s="42">
        <v>1646</v>
      </c>
      <c r="B267" s="42" t="s">
        <v>101</v>
      </c>
      <c r="C267" s="42">
        <v>32</v>
      </c>
      <c r="D267" s="42">
        <v>105</v>
      </c>
      <c r="E267" s="42"/>
      <c r="F267" s="42"/>
      <c r="G267" s="42">
        <f t="shared" si="97"/>
        <v>137</v>
      </c>
      <c r="I267" s="42">
        <v>1647</v>
      </c>
      <c r="J267" s="42" t="s">
        <v>101</v>
      </c>
      <c r="K267" s="42"/>
      <c r="L267" s="42"/>
      <c r="M267" s="42"/>
      <c r="N267" s="42"/>
      <c r="O267" s="42">
        <f t="shared" si="98"/>
        <v>0</v>
      </c>
    </row>
    <row r="268" spans="1:15" ht="16.5" x14ac:dyDescent="0.25">
      <c r="A268" s="42">
        <v>1646</v>
      </c>
      <c r="B268" s="42" t="s">
        <v>102</v>
      </c>
      <c r="C268" s="42">
        <v>4</v>
      </c>
      <c r="D268" s="42">
        <v>14</v>
      </c>
      <c r="E268" s="42"/>
      <c r="F268" s="42"/>
      <c r="G268" s="42">
        <f t="shared" si="97"/>
        <v>18</v>
      </c>
      <c r="I268" s="42">
        <v>1647</v>
      </c>
      <c r="J268" s="42" t="s">
        <v>102</v>
      </c>
      <c r="K268" s="42"/>
      <c r="L268" s="42"/>
      <c r="M268" s="42"/>
      <c r="N268" s="42"/>
      <c r="O268" s="42">
        <f t="shared" si="98"/>
        <v>0</v>
      </c>
    </row>
    <row r="269" spans="1:15" ht="16.5" x14ac:dyDescent="0.25">
      <c r="A269" s="42">
        <v>1646</v>
      </c>
      <c r="B269" s="42" t="s">
        <v>103</v>
      </c>
      <c r="C269" s="42">
        <v>27</v>
      </c>
      <c r="D269" s="42">
        <v>80</v>
      </c>
      <c r="E269" s="42"/>
      <c r="F269" s="42"/>
      <c r="G269" s="42">
        <f t="shared" si="97"/>
        <v>107</v>
      </c>
      <c r="I269" s="42">
        <v>1647</v>
      </c>
      <c r="J269" s="42" t="s">
        <v>103</v>
      </c>
      <c r="K269" s="42">
        <v>11</v>
      </c>
      <c r="L269" s="42">
        <v>4</v>
      </c>
      <c r="M269" s="42"/>
      <c r="N269" s="42"/>
      <c r="O269" s="42">
        <f t="shared" si="98"/>
        <v>15</v>
      </c>
    </row>
    <row r="270" spans="1:15" ht="16.5" x14ac:dyDescent="0.25">
      <c r="A270" s="42">
        <v>1646</v>
      </c>
      <c r="B270" s="42" t="s">
        <v>104</v>
      </c>
      <c r="C270" s="42">
        <v>6</v>
      </c>
      <c r="D270" s="42">
        <v>30</v>
      </c>
      <c r="E270" s="42"/>
      <c r="F270" s="42"/>
      <c r="G270" s="42">
        <f t="shared" si="97"/>
        <v>36</v>
      </c>
      <c r="I270" s="42">
        <v>1647</v>
      </c>
      <c r="J270" s="42" t="s">
        <v>104</v>
      </c>
      <c r="K270" s="42">
        <v>11</v>
      </c>
      <c r="L270" s="42"/>
      <c r="M270" s="42"/>
      <c r="N270" s="42"/>
      <c r="O270" s="42">
        <f t="shared" si="98"/>
        <v>11</v>
      </c>
    </row>
    <row r="271" spans="1:15" ht="16.5" x14ac:dyDescent="0.25">
      <c r="A271" s="42">
        <v>1646</v>
      </c>
      <c r="B271" s="42" t="s">
        <v>105</v>
      </c>
      <c r="C271" s="42">
        <v>5</v>
      </c>
      <c r="D271" s="42">
        <v>17</v>
      </c>
      <c r="E271" s="42"/>
      <c r="F271" s="42"/>
      <c r="G271" s="42">
        <f t="shared" si="97"/>
        <v>22</v>
      </c>
      <c r="I271" s="42">
        <v>1647</v>
      </c>
      <c r="J271" s="42" t="s">
        <v>105</v>
      </c>
      <c r="K271" s="42"/>
      <c r="L271" s="42"/>
      <c r="M271" s="42"/>
      <c r="N271" s="42"/>
      <c r="O271" s="42">
        <f t="shared" si="98"/>
        <v>0</v>
      </c>
    </row>
    <row r="272" spans="1:15" ht="16.5" x14ac:dyDescent="0.25">
      <c r="A272" s="42">
        <v>1646</v>
      </c>
      <c r="B272" s="42" t="s">
        <v>106</v>
      </c>
      <c r="C272" s="42">
        <v>12</v>
      </c>
      <c r="D272" s="42">
        <v>39</v>
      </c>
      <c r="E272" s="42"/>
      <c r="F272" s="42"/>
      <c r="G272" s="42">
        <f t="shared" si="97"/>
        <v>51</v>
      </c>
      <c r="I272" s="42">
        <v>1647</v>
      </c>
      <c r="J272" s="42" t="s">
        <v>106</v>
      </c>
      <c r="K272" s="42"/>
      <c r="L272" s="42"/>
      <c r="M272" s="42"/>
      <c r="N272" s="42"/>
      <c r="O272" s="42">
        <f t="shared" si="98"/>
        <v>0</v>
      </c>
    </row>
    <row r="273" spans="1:15" ht="16.5" x14ac:dyDescent="0.25">
      <c r="A273" s="42">
        <v>1646</v>
      </c>
      <c r="B273" s="42" t="s">
        <v>107</v>
      </c>
      <c r="C273" s="42">
        <v>3</v>
      </c>
      <c r="D273" s="42">
        <v>16</v>
      </c>
      <c r="E273" s="42"/>
      <c r="F273" s="42"/>
      <c r="G273" s="42">
        <f t="shared" si="97"/>
        <v>19</v>
      </c>
      <c r="I273" s="42">
        <v>1647</v>
      </c>
      <c r="J273" s="42" t="s">
        <v>107</v>
      </c>
      <c r="K273" s="42"/>
      <c r="L273" s="42"/>
      <c r="M273" s="42"/>
      <c r="N273" s="42"/>
      <c r="O273" s="42">
        <f t="shared" si="98"/>
        <v>0</v>
      </c>
    </row>
    <row r="274" spans="1:15" ht="16.5" x14ac:dyDescent="0.25">
      <c r="A274" s="42">
        <v>1646</v>
      </c>
      <c r="B274" s="42" t="s">
        <v>108</v>
      </c>
      <c r="C274" s="42">
        <v>2</v>
      </c>
      <c r="D274" s="42">
        <v>12</v>
      </c>
      <c r="E274" s="42"/>
      <c r="F274" s="42"/>
      <c r="G274" s="42">
        <f t="shared" si="97"/>
        <v>14</v>
      </c>
      <c r="I274" s="42">
        <v>1647</v>
      </c>
      <c r="J274" s="42" t="s">
        <v>108</v>
      </c>
      <c r="K274" s="42"/>
      <c r="L274" s="42"/>
      <c r="M274" s="42"/>
      <c r="N274" s="42"/>
      <c r="O274" s="42">
        <f t="shared" si="98"/>
        <v>0</v>
      </c>
    </row>
    <row r="275" spans="1:15" ht="16.5" x14ac:dyDescent="0.25">
      <c r="A275" s="42">
        <v>1646</v>
      </c>
      <c r="B275" s="42" t="s">
        <v>109</v>
      </c>
      <c r="C275" s="42">
        <v>1</v>
      </c>
      <c r="D275" s="42">
        <v>10</v>
      </c>
      <c r="E275" s="42"/>
      <c r="F275" s="42"/>
      <c r="G275" s="42">
        <f t="shared" si="97"/>
        <v>11</v>
      </c>
      <c r="I275" s="42">
        <v>1647</v>
      </c>
      <c r="J275" s="42" t="s">
        <v>109</v>
      </c>
      <c r="K275" s="42"/>
      <c r="L275" s="42"/>
      <c r="M275" s="42"/>
      <c r="N275" s="42"/>
      <c r="O275" s="42">
        <f t="shared" si="98"/>
        <v>0</v>
      </c>
    </row>
    <row r="276" spans="1:15" ht="16.5" x14ac:dyDescent="0.25">
      <c r="A276" s="42">
        <v>1646</v>
      </c>
      <c r="B276" s="42" t="s">
        <v>110</v>
      </c>
      <c r="C276" s="42">
        <v>18</v>
      </c>
      <c r="D276" s="42">
        <v>25</v>
      </c>
      <c r="E276" s="42"/>
      <c r="F276" s="42"/>
      <c r="G276" s="42">
        <f t="shared" si="97"/>
        <v>43</v>
      </c>
      <c r="I276" s="42">
        <v>1647</v>
      </c>
      <c r="J276" s="42" t="s">
        <v>110</v>
      </c>
      <c r="K276" s="42">
        <v>35</v>
      </c>
      <c r="L276" s="42">
        <v>2</v>
      </c>
      <c r="M276" s="42"/>
      <c r="N276" s="42"/>
      <c r="O276" s="42">
        <f t="shared" si="98"/>
        <v>37</v>
      </c>
    </row>
    <row r="277" spans="1:15" ht="16.5" x14ac:dyDescent="0.25">
      <c r="A277" s="42">
        <v>1646</v>
      </c>
      <c r="B277" s="42" t="s">
        <v>111</v>
      </c>
      <c r="C277" s="42">
        <v>5</v>
      </c>
      <c r="D277" s="42">
        <v>12</v>
      </c>
      <c r="E277" s="42"/>
      <c r="F277" s="42"/>
      <c r="G277" s="42">
        <f t="shared" si="97"/>
        <v>17</v>
      </c>
      <c r="I277" s="42">
        <v>1647</v>
      </c>
      <c r="J277" s="42" t="s">
        <v>111</v>
      </c>
      <c r="K277" s="42"/>
      <c r="L277" s="42"/>
      <c r="M277" s="42"/>
      <c r="N277" s="42"/>
      <c r="O277" s="42">
        <f t="shared" si="98"/>
        <v>0</v>
      </c>
    </row>
    <row r="278" spans="1:15" ht="16.5" x14ac:dyDescent="0.25">
      <c r="A278" s="42">
        <v>1646</v>
      </c>
      <c r="B278" s="42" t="s">
        <v>112</v>
      </c>
      <c r="C278" s="42">
        <v>5</v>
      </c>
      <c r="D278" s="42">
        <v>21</v>
      </c>
      <c r="E278" s="42"/>
      <c r="F278" s="42"/>
      <c r="G278" s="42">
        <f t="shared" si="97"/>
        <v>26</v>
      </c>
      <c r="I278" s="42">
        <v>1647</v>
      </c>
      <c r="J278" s="42" t="s">
        <v>112</v>
      </c>
      <c r="K278" s="42">
        <v>12</v>
      </c>
      <c r="L278" s="42">
        <v>1</v>
      </c>
      <c r="M278" s="42"/>
      <c r="N278" s="42"/>
      <c r="O278" s="42">
        <f t="shared" si="98"/>
        <v>13</v>
      </c>
    </row>
    <row r="279" spans="1:15" ht="16.5" x14ac:dyDescent="0.25">
      <c r="A279" s="42">
        <v>1646</v>
      </c>
      <c r="B279" s="42" t="s">
        <v>113</v>
      </c>
      <c r="C279" s="42"/>
      <c r="D279" s="42">
        <v>1</v>
      </c>
      <c r="E279" s="42"/>
      <c r="F279" s="42"/>
      <c r="G279" s="42">
        <f t="shared" si="97"/>
        <v>1</v>
      </c>
      <c r="I279" s="42">
        <v>1647</v>
      </c>
      <c r="J279" s="42" t="s">
        <v>113</v>
      </c>
      <c r="K279" s="42"/>
      <c r="L279" s="42"/>
      <c r="M279" s="42"/>
      <c r="N279" s="42"/>
      <c r="O279" s="42">
        <f t="shared" si="98"/>
        <v>0</v>
      </c>
    </row>
    <row r="280" spans="1:15" ht="16.5" x14ac:dyDescent="0.25">
      <c r="A280" s="42">
        <v>1646</v>
      </c>
      <c r="B280" s="42" t="s">
        <v>114</v>
      </c>
      <c r="C280" s="42">
        <v>8</v>
      </c>
      <c r="D280" s="42">
        <v>17</v>
      </c>
      <c r="E280" s="42"/>
      <c r="F280" s="42"/>
      <c r="G280" s="42">
        <f t="shared" si="97"/>
        <v>25</v>
      </c>
      <c r="I280" s="42">
        <v>1647</v>
      </c>
      <c r="J280" s="42" t="s">
        <v>114</v>
      </c>
      <c r="K280" s="42">
        <v>14</v>
      </c>
      <c r="L280" s="42">
        <v>1</v>
      </c>
      <c r="M280" s="42"/>
      <c r="N280" s="42"/>
      <c r="O280" s="42">
        <f t="shared" si="98"/>
        <v>15</v>
      </c>
    </row>
    <row r="281" spans="1:15" ht="16.5" x14ac:dyDescent="0.25">
      <c r="A281" s="42">
        <v>1646</v>
      </c>
      <c r="B281" s="42" t="s">
        <v>115</v>
      </c>
      <c r="C281" s="42">
        <v>48</v>
      </c>
      <c r="D281" s="42">
        <v>151</v>
      </c>
      <c r="E281" s="42"/>
      <c r="F281" s="42"/>
      <c r="G281" s="42">
        <f t="shared" si="97"/>
        <v>199</v>
      </c>
      <c r="I281" s="42">
        <v>1647</v>
      </c>
      <c r="J281" s="42" t="s">
        <v>115</v>
      </c>
      <c r="K281" s="42"/>
      <c r="L281" s="42"/>
      <c r="M281" s="42"/>
      <c r="N281" s="42"/>
      <c r="O281" s="42">
        <f t="shared" si="98"/>
        <v>0</v>
      </c>
    </row>
    <row r="282" spans="1:15" ht="16.5" x14ac:dyDescent="0.25">
      <c r="A282" s="42">
        <v>1646</v>
      </c>
      <c r="B282" s="42" t="s">
        <v>116</v>
      </c>
      <c r="C282" s="42">
        <v>15</v>
      </c>
      <c r="D282" s="42">
        <v>11</v>
      </c>
      <c r="E282" s="42"/>
      <c r="F282" s="42"/>
      <c r="G282" s="42">
        <f t="shared" si="97"/>
        <v>26</v>
      </c>
      <c r="I282" s="42">
        <v>1647</v>
      </c>
      <c r="J282" s="42" t="s">
        <v>116</v>
      </c>
      <c r="K282" s="42"/>
      <c r="L282" s="42"/>
      <c r="M282" s="42"/>
      <c r="N282" s="42"/>
      <c r="O282" s="42">
        <f t="shared" si="98"/>
        <v>0</v>
      </c>
    </row>
    <row r="283" spans="1:15" ht="16.5" x14ac:dyDescent="0.25">
      <c r="A283" s="42">
        <v>1646</v>
      </c>
      <c r="B283" s="42" t="s">
        <v>95</v>
      </c>
      <c r="C283" s="42"/>
      <c r="D283" s="42"/>
      <c r="E283" s="42"/>
      <c r="F283" s="42"/>
      <c r="G283" s="42">
        <f t="shared" si="97"/>
        <v>0</v>
      </c>
      <c r="I283" s="42">
        <v>1647</v>
      </c>
      <c r="J283" s="42" t="s">
        <v>95</v>
      </c>
      <c r="K283" s="42"/>
      <c r="L283" s="42"/>
      <c r="M283" s="42"/>
      <c r="N283" s="42"/>
      <c r="O283" s="42">
        <f t="shared" si="98"/>
        <v>0</v>
      </c>
    </row>
    <row r="284" spans="1:15" ht="16.5" x14ac:dyDescent="0.25">
      <c r="A284" s="42">
        <v>1646</v>
      </c>
      <c r="B284" s="42" t="s">
        <v>117</v>
      </c>
      <c r="C284" s="42"/>
      <c r="D284" s="42"/>
      <c r="E284" s="42"/>
      <c r="F284" s="42"/>
      <c r="G284" s="42">
        <f t="shared" si="97"/>
        <v>0</v>
      </c>
      <c r="I284" s="42">
        <v>1647</v>
      </c>
      <c r="J284" s="42" t="s">
        <v>117</v>
      </c>
      <c r="K284" s="42"/>
      <c r="L284" s="42"/>
      <c r="M284" s="42"/>
      <c r="N284" s="42"/>
      <c r="O284" s="42">
        <f t="shared" si="98"/>
        <v>0</v>
      </c>
    </row>
    <row r="285" spans="1:15" ht="16.5" x14ac:dyDescent="0.25">
      <c r="A285" s="42">
        <v>1646</v>
      </c>
      <c r="B285" s="43" t="s">
        <v>96</v>
      </c>
      <c r="C285" s="42">
        <f>SUM(C263:C284)</f>
        <v>205</v>
      </c>
      <c r="D285" s="42">
        <f t="shared" ref="D285" si="99">SUM(D263:D284)</f>
        <v>591</v>
      </c>
      <c r="E285" s="42">
        <f t="shared" ref="E285" si="100">SUM(E263:E284)</f>
        <v>0</v>
      </c>
      <c r="F285" s="42">
        <f t="shared" ref="F285" si="101">SUM(F263:F284)</f>
        <v>0</v>
      </c>
      <c r="G285" s="42">
        <f t="shared" ref="G285" si="102">SUM(G263:G284)</f>
        <v>796</v>
      </c>
      <c r="I285" s="42">
        <v>1647</v>
      </c>
      <c r="J285" s="43" t="s">
        <v>96</v>
      </c>
      <c r="K285" s="42">
        <f>SUM(K263:K284)</f>
        <v>83</v>
      </c>
      <c r="L285" s="42">
        <f t="shared" ref="L285" si="103">SUM(L263:L284)</f>
        <v>8</v>
      </c>
      <c r="M285" s="42">
        <f t="shared" ref="M285" si="104">SUM(M263:M284)</f>
        <v>0</v>
      </c>
      <c r="N285" s="42">
        <f t="shared" ref="N285" si="105">SUM(N263:N284)</f>
        <v>0</v>
      </c>
      <c r="O285" s="42">
        <f t="shared" ref="O285" si="106">SUM(O263:O284)</f>
        <v>91</v>
      </c>
    </row>
    <row r="287" spans="1:15" ht="16.5" x14ac:dyDescent="0.25">
      <c r="A287" s="107" t="s">
        <v>89</v>
      </c>
      <c r="B287" s="108"/>
      <c r="C287" s="108"/>
      <c r="D287" s="108"/>
      <c r="E287" s="108"/>
      <c r="F287" s="108"/>
      <c r="G287" s="109"/>
      <c r="I287" s="107" t="s">
        <v>89</v>
      </c>
      <c r="J287" s="108"/>
      <c r="K287" s="108"/>
      <c r="L287" s="108"/>
      <c r="M287" s="108"/>
      <c r="N287" s="108"/>
      <c r="O287" s="109"/>
    </row>
    <row r="288" spans="1:15" ht="49.5" x14ac:dyDescent="0.25">
      <c r="A288" s="41" t="s">
        <v>90</v>
      </c>
      <c r="B288" s="41" t="s">
        <v>91</v>
      </c>
      <c r="C288" s="41" t="s">
        <v>92</v>
      </c>
      <c r="D288" s="41" t="s">
        <v>93</v>
      </c>
      <c r="E288" s="41" t="s">
        <v>94</v>
      </c>
      <c r="F288" s="41" t="s">
        <v>95</v>
      </c>
      <c r="G288" s="41" t="s">
        <v>96</v>
      </c>
      <c r="I288" s="41" t="s">
        <v>90</v>
      </c>
      <c r="J288" s="41" t="s">
        <v>91</v>
      </c>
      <c r="K288" s="41" t="s">
        <v>92</v>
      </c>
      <c r="L288" s="41" t="s">
        <v>93</v>
      </c>
      <c r="M288" s="41" t="s">
        <v>94</v>
      </c>
      <c r="N288" s="41" t="s">
        <v>95</v>
      </c>
      <c r="O288" s="41" t="s">
        <v>96</v>
      </c>
    </row>
    <row r="289" spans="1:15" ht="16.5" x14ac:dyDescent="0.3">
      <c r="A289" s="42">
        <v>1648</v>
      </c>
      <c r="B289" s="42" t="s">
        <v>97</v>
      </c>
      <c r="C289" s="42">
        <v>1</v>
      </c>
      <c r="D289" s="42">
        <v>2</v>
      </c>
      <c r="E289" s="42"/>
      <c r="F289" s="42"/>
      <c r="G289" s="42">
        <f>SUM(C289:F289)</f>
        <v>3</v>
      </c>
      <c r="I289" s="42">
        <v>1649</v>
      </c>
      <c r="J289" s="42" t="s">
        <v>97</v>
      </c>
      <c r="K289" s="59">
        <v>628</v>
      </c>
      <c r="L289" s="59">
        <v>973</v>
      </c>
      <c r="M289" s="60"/>
      <c r="N289" s="61">
        <v>3</v>
      </c>
      <c r="O289" s="42">
        <f>SUM(K289:N289)</f>
        <v>1604</v>
      </c>
    </row>
    <row r="290" spans="1:15" ht="16.5" x14ac:dyDescent="0.3">
      <c r="A290" s="42">
        <v>1648</v>
      </c>
      <c r="B290" s="42" t="s">
        <v>98</v>
      </c>
      <c r="C290" s="42"/>
      <c r="D290" s="42"/>
      <c r="E290" s="42"/>
      <c r="F290" s="42"/>
      <c r="G290" s="42">
        <f t="shared" ref="G290:G310" si="107">SUM(C290:F290)</f>
        <v>0</v>
      </c>
      <c r="I290" s="42">
        <v>1649</v>
      </c>
      <c r="J290" s="42" t="s">
        <v>98</v>
      </c>
      <c r="K290" s="59">
        <v>116</v>
      </c>
      <c r="L290" s="59">
        <v>173</v>
      </c>
      <c r="M290" s="60"/>
      <c r="N290" s="61">
        <v>1</v>
      </c>
      <c r="O290" s="42">
        <f t="shared" ref="O290:O310" si="108">SUM(K290:N290)</f>
        <v>290</v>
      </c>
    </row>
    <row r="291" spans="1:15" ht="16.5" x14ac:dyDescent="0.3">
      <c r="A291" s="42">
        <v>1648</v>
      </c>
      <c r="B291" s="42" t="s">
        <v>99</v>
      </c>
      <c r="C291" s="42"/>
      <c r="D291" s="42"/>
      <c r="E291" s="42"/>
      <c r="F291" s="42"/>
      <c r="G291" s="42">
        <f t="shared" si="107"/>
        <v>0</v>
      </c>
      <c r="I291" s="42">
        <v>1649</v>
      </c>
      <c r="J291" s="42" t="s">
        <v>99</v>
      </c>
      <c r="K291" s="59">
        <v>450</v>
      </c>
      <c r="L291" s="59">
        <v>579</v>
      </c>
      <c r="M291" s="60"/>
      <c r="N291" s="61">
        <v>5</v>
      </c>
      <c r="O291" s="42">
        <f t="shared" si="108"/>
        <v>1034</v>
      </c>
    </row>
    <row r="292" spans="1:15" ht="16.5" x14ac:dyDescent="0.3">
      <c r="A292" s="42">
        <v>1648</v>
      </c>
      <c r="B292" s="42" t="s">
        <v>100</v>
      </c>
      <c r="C292" s="42">
        <v>1</v>
      </c>
      <c r="D292" s="42"/>
      <c r="E292" s="42"/>
      <c r="F292" s="42"/>
      <c r="G292" s="42">
        <f t="shared" si="107"/>
        <v>1</v>
      </c>
      <c r="I292" s="42">
        <v>1649</v>
      </c>
      <c r="J292" s="42" t="s">
        <v>100</v>
      </c>
      <c r="K292" s="59">
        <v>2206</v>
      </c>
      <c r="L292" s="59">
        <v>3231</v>
      </c>
      <c r="M292" s="60"/>
      <c r="N292" s="61">
        <v>19</v>
      </c>
      <c r="O292" s="42">
        <f t="shared" si="108"/>
        <v>5456</v>
      </c>
    </row>
    <row r="293" spans="1:15" ht="16.5" x14ac:dyDescent="0.3">
      <c r="A293" s="42">
        <v>1648</v>
      </c>
      <c r="B293" s="42" t="s">
        <v>101</v>
      </c>
      <c r="C293" s="42"/>
      <c r="D293" s="42"/>
      <c r="E293" s="42"/>
      <c r="F293" s="42"/>
      <c r="G293" s="42">
        <f t="shared" si="107"/>
        <v>0</v>
      </c>
      <c r="I293" s="42">
        <v>1649</v>
      </c>
      <c r="J293" s="42" t="s">
        <v>101</v>
      </c>
      <c r="K293" s="59">
        <v>4369</v>
      </c>
      <c r="L293" s="59">
        <v>6176</v>
      </c>
      <c r="M293" s="60"/>
      <c r="N293" s="61">
        <v>25</v>
      </c>
      <c r="O293" s="42">
        <f t="shared" si="108"/>
        <v>10570</v>
      </c>
    </row>
    <row r="294" spans="1:15" ht="16.5" x14ac:dyDescent="0.3">
      <c r="A294" s="42">
        <v>1648</v>
      </c>
      <c r="B294" s="42" t="s">
        <v>102</v>
      </c>
      <c r="C294" s="42">
        <v>3</v>
      </c>
      <c r="D294" s="42">
        <v>3</v>
      </c>
      <c r="E294" s="42"/>
      <c r="F294" s="42"/>
      <c r="G294" s="42">
        <f t="shared" si="107"/>
        <v>6</v>
      </c>
      <c r="I294" s="42">
        <v>1649</v>
      </c>
      <c r="J294" s="42" t="s">
        <v>102</v>
      </c>
      <c r="K294" s="59">
        <v>805</v>
      </c>
      <c r="L294" s="59">
        <v>1176</v>
      </c>
      <c r="M294" s="60"/>
      <c r="N294" s="61">
        <v>1</v>
      </c>
      <c r="O294" s="42">
        <f t="shared" si="108"/>
        <v>1982</v>
      </c>
    </row>
    <row r="295" spans="1:15" ht="16.5" x14ac:dyDescent="0.3">
      <c r="A295" s="42">
        <v>1648</v>
      </c>
      <c r="B295" s="42" t="s">
        <v>103</v>
      </c>
      <c r="C295" s="42"/>
      <c r="D295" s="42"/>
      <c r="E295" s="42"/>
      <c r="F295" s="42"/>
      <c r="G295" s="42">
        <f t="shared" si="107"/>
        <v>0</v>
      </c>
      <c r="I295" s="42">
        <v>1649</v>
      </c>
      <c r="J295" s="42" t="s">
        <v>103</v>
      </c>
      <c r="K295" s="59">
        <v>5466</v>
      </c>
      <c r="L295" s="59">
        <v>8197</v>
      </c>
      <c r="M295" s="60"/>
      <c r="N295" s="61">
        <v>49</v>
      </c>
      <c r="O295" s="42">
        <f t="shared" si="108"/>
        <v>13712</v>
      </c>
    </row>
    <row r="296" spans="1:15" ht="16.5" x14ac:dyDescent="0.3">
      <c r="A296" s="42">
        <v>1648</v>
      </c>
      <c r="B296" s="42" t="s">
        <v>104</v>
      </c>
      <c r="C296" s="42"/>
      <c r="D296" s="42"/>
      <c r="E296" s="42"/>
      <c r="F296" s="42"/>
      <c r="G296" s="42">
        <f t="shared" si="107"/>
        <v>0</v>
      </c>
      <c r="I296" s="42">
        <v>1649</v>
      </c>
      <c r="J296" s="42" t="s">
        <v>104</v>
      </c>
      <c r="K296" s="59">
        <v>4138</v>
      </c>
      <c r="L296" s="59">
        <v>6166</v>
      </c>
      <c r="M296" s="60"/>
      <c r="N296" s="61">
        <v>36</v>
      </c>
      <c r="O296" s="42">
        <f t="shared" si="108"/>
        <v>10340</v>
      </c>
    </row>
    <row r="297" spans="1:15" ht="16.5" x14ac:dyDescent="0.3">
      <c r="A297" s="42">
        <v>1648</v>
      </c>
      <c r="B297" s="42" t="s">
        <v>105</v>
      </c>
      <c r="C297" s="42"/>
      <c r="D297" s="42"/>
      <c r="E297" s="42"/>
      <c r="F297" s="42"/>
      <c r="G297" s="42">
        <f t="shared" si="107"/>
        <v>0</v>
      </c>
      <c r="I297" s="42">
        <v>1649</v>
      </c>
      <c r="J297" s="42" t="s">
        <v>105</v>
      </c>
      <c r="K297" s="59">
        <v>466</v>
      </c>
      <c r="L297" s="59">
        <v>720</v>
      </c>
      <c r="M297" s="60"/>
      <c r="N297" s="61">
        <v>6</v>
      </c>
      <c r="O297" s="42">
        <f t="shared" si="108"/>
        <v>1192</v>
      </c>
    </row>
    <row r="298" spans="1:15" ht="16.5" x14ac:dyDescent="0.3">
      <c r="A298" s="42">
        <v>1648</v>
      </c>
      <c r="B298" s="42" t="s">
        <v>106</v>
      </c>
      <c r="C298" s="42">
        <v>9</v>
      </c>
      <c r="D298" s="42">
        <v>1</v>
      </c>
      <c r="E298" s="42"/>
      <c r="F298" s="42"/>
      <c r="G298" s="42">
        <f t="shared" si="107"/>
        <v>10</v>
      </c>
      <c r="I298" s="42">
        <v>1649</v>
      </c>
      <c r="J298" s="42" t="s">
        <v>106</v>
      </c>
      <c r="K298" s="59">
        <v>1324</v>
      </c>
      <c r="L298" s="59">
        <v>2097</v>
      </c>
      <c r="M298" s="60"/>
      <c r="N298" s="61">
        <v>19</v>
      </c>
      <c r="O298" s="42">
        <f t="shared" si="108"/>
        <v>3440</v>
      </c>
    </row>
    <row r="299" spans="1:15" ht="16.5" x14ac:dyDescent="0.3">
      <c r="A299" s="42">
        <v>1648</v>
      </c>
      <c r="B299" s="42" t="s">
        <v>107</v>
      </c>
      <c r="C299" s="42">
        <v>2</v>
      </c>
      <c r="D299" s="42"/>
      <c r="E299" s="42"/>
      <c r="F299" s="42"/>
      <c r="G299" s="42">
        <f t="shared" si="107"/>
        <v>2</v>
      </c>
      <c r="I299" s="42">
        <v>1649</v>
      </c>
      <c r="J299" s="42" t="s">
        <v>107</v>
      </c>
      <c r="K299" s="59">
        <v>2540</v>
      </c>
      <c r="L299" s="59">
        <v>3926</v>
      </c>
      <c r="M299" s="60"/>
      <c r="N299" s="61">
        <v>17</v>
      </c>
      <c r="O299" s="42">
        <f t="shared" si="108"/>
        <v>6483</v>
      </c>
    </row>
    <row r="300" spans="1:15" ht="16.5" x14ac:dyDescent="0.3">
      <c r="A300" s="42">
        <v>1648</v>
      </c>
      <c r="B300" s="42" t="s">
        <v>108</v>
      </c>
      <c r="C300" s="42"/>
      <c r="D300" s="42"/>
      <c r="E300" s="42"/>
      <c r="F300" s="42"/>
      <c r="G300" s="42">
        <f t="shared" si="107"/>
        <v>0</v>
      </c>
      <c r="I300" s="42">
        <v>1649</v>
      </c>
      <c r="J300" s="42" t="s">
        <v>108</v>
      </c>
      <c r="K300" s="59">
        <v>117</v>
      </c>
      <c r="L300" s="59">
        <v>209</v>
      </c>
      <c r="M300" s="60"/>
      <c r="N300" s="61">
        <v>4</v>
      </c>
      <c r="O300" s="42">
        <f t="shared" si="108"/>
        <v>330</v>
      </c>
    </row>
    <row r="301" spans="1:15" ht="16.5" x14ac:dyDescent="0.3">
      <c r="A301" s="42">
        <v>1648</v>
      </c>
      <c r="B301" s="42" t="s">
        <v>109</v>
      </c>
      <c r="C301" s="42"/>
      <c r="D301" s="42"/>
      <c r="E301" s="42"/>
      <c r="F301" s="42"/>
      <c r="G301" s="42">
        <f t="shared" si="107"/>
        <v>0</v>
      </c>
      <c r="I301" s="42">
        <v>1649</v>
      </c>
      <c r="J301" s="42" t="s">
        <v>109</v>
      </c>
      <c r="K301" s="59">
        <v>33</v>
      </c>
      <c r="L301" s="59">
        <v>39</v>
      </c>
      <c r="M301" s="60"/>
      <c r="N301" s="61">
        <v>3</v>
      </c>
      <c r="O301" s="42">
        <f t="shared" si="108"/>
        <v>75</v>
      </c>
    </row>
    <row r="302" spans="1:15" ht="16.5" x14ac:dyDescent="0.3">
      <c r="A302" s="42">
        <v>1648</v>
      </c>
      <c r="B302" s="42" t="s">
        <v>110</v>
      </c>
      <c r="C302" s="42"/>
      <c r="D302" s="42"/>
      <c r="E302" s="42"/>
      <c r="F302" s="42"/>
      <c r="G302" s="42">
        <f t="shared" si="107"/>
        <v>0</v>
      </c>
      <c r="I302" s="42">
        <v>1649</v>
      </c>
      <c r="J302" s="42" t="s">
        <v>110</v>
      </c>
      <c r="K302" s="59">
        <v>320</v>
      </c>
      <c r="L302" s="59">
        <v>410</v>
      </c>
      <c r="M302" s="60"/>
      <c r="N302" s="61">
        <v>2</v>
      </c>
      <c r="O302" s="42">
        <f t="shared" si="108"/>
        <v>732</v>
      </c>
    </row>
    <row r="303" spans="1:15" ht="16.5" x14ac:dyDescent="0.3">
      <c r="A303" s="42">
        <v>1648</v>
      </c>
      <c r="B303" s="42" t="s">
        <v>111</v>
      </c>
      <c r="C303" s="42"/>
      <c r="D303" s="42"/>
      <c r="E303" s="42"/>
      <c r="F303" s="42"/>
      <c r="G303" s="42">
        <f t="shared" si="107"/>
        <v>0</v>
      </c>
      <c r="I303" s="42">
        <v>1649</v>
      </c>
      <c r="J303" s="42" t="s">
        <v>111</v>
      </c>
      <c r="K303" s="59">
        <v>155</v>
      </c>
      <c r="L303" s="59">
        <v>251</v>
      </c>
      <c r="M303" s="60"/>
      <c r="N303" s="61">
        <v>5</v>
      </c>
      <c r="O303" s="42">
        <f t="shared" si="108"/>
        <v>411</v>
      </c>
    </row>
    <row r="304" spans="1:15" ht="16.5" x14ac:dyDescent="0.3">
      <c r="A304" s="42">
        <v>1648</v>
      </c>
      <c r="B304" s="42" t="s">
        <v>112</v>
      </c>
      <c r="C304" s="42"/>
      <c r="D304" s="42"/>
      <c r="E304" s="42"/>
      <c r="F304" s="42"/>
      <c r="G304" s="42">
        <f t="shared" si="107"/>
        <v>0</v>
      </c>
      <c r="I304" s="42">
        <v>1649</v>
      </c>
      <c r="J304" s="42" t="s">
        <v>112</v>
      </c>
      <c r="K304" s="59">
        <v>363</v>
      </c>
      <c r="L304" s="59">
        <v>576</v>
      </c>
      <c r="M304" s="60"/>
      <c r="N304" s="61">
        <v>27</v>
      </c>
      <c r="O304" s="42">
        <f t="shared" si="108"/>
        <v>966</v>
      </c>
    </row>
    <row r="305" spans="1:15" ht="16.5" x14ac:dyDescent="0.3">
      <c r="A305" s="42">
        <v>1648</v>
      </c>
      <c r="B305" s="42" t="s">
        <v>113</v>
      </c>
      <c r="C305" s="42"/>
      <c r="D305" s="42"/>
      <c r="E305" s="42"/>
      <c r="F305" s="42"/>
      <c r="G305" s="42">
        <f t="shared" si="107"/>
        <v>0</v>
      </c>
      <c r="I305" s="42">
        <v>1649</v>
      </c>
      <c r="J305" s="42" t="s">
        <v>113</v>
      </c>
      <c r="K305" s="59">
        <v>51</v>
      </c>
      <c r="L305" s="59">
        <v>60</v>
      </c>
      <c r="M305" s="60"/>
      <c r="N305" s="61" t="s">
        <v>149</v>
      </c>
      <c r="O305" s="42">
        <f t="shared" si="108"/>
        <v>111</v>
      </c>
    </row>
    <row r="306" spans="1:15" ht="16.5" x14ac:dyDescent="0.3">
      <c r="A306" s="42">
        <v>1648</v>
      </c>
      <c r="B306" s="42" t="s">
        <v>114</v>
      </c>
      <c r="C306" s="42"/>
      <c r="D306" s="42"/>
      <c r="E306" s="42"/>
      <c r="F306" s="42"/>
      <c r="G306" s="42">
        <f t="shared" si="107"/>
        <v>0</v>
      </c>
      <c r="I306" s="42">
        <v>1649</v>
      </c>
      <c r="J306" s="42" t="s">
        <v>114</v>
      </c>
      <c r="K306" s="59">
        <v>1942</v>
      </c>
      <c r="L306" s="59">
        <v>2794</v>
      </c>
      <c r="M306" s="60"/>
      <c r="N306" s="61">
        <v>17</v>
      </c>
      <c r="O306" s="42">
        <f t="shared" si="108"/>
        <v>4753</v>
      </c>
    </row>
    <row r="307" spans="1:15" ht="16.5" x14ac:dyDescent="0.3">
      <c r="A307" s="42">
        <v>1648</v>
      </c>
      <c r="B307" s="42" t="s">
        <v>115</v>
      </c>
      <c r="C307" s="42"/>
      <c r="D307" s="42"/>
      <c r="E307" s="42"/>
      <c r="F307" s="42"/>
      <c r="G307" s="42">
        <f t="shared" si="107"/>
        <v>0</v>
      </c>
      <c r="I307" s="42">
        <v>1649</v>
      </c>
      <c r="J307" s="42" t="s">
        <v>115</v>
      </c>
      <c r="K307" s="59">
        <v>8288</v>
      </c>
      <c r="L307" s="59">
        <v>11496</v>
      </c>
      <c r="M307" s="60"/>
      <c r="N307" s="61">
        <v>59</v>
      </c>
      <c r="O307" s="42">
        <f t="shared" si="108"/>
        <v>19843</v>
      </c>
    </row>
    <row r="308" spans="1:15" ht="16.5" x14ac:dyDescent="0.3">
      <c r="A308" s="42">
        <v>1648</v>
      </c>
      <c r="B308" s="42" t="s">
        <v>116</v>
      </c>
      <c r="C308" s="42"/>
      <c r="D308" s="42"/>
      <c r="E308" s="42"/>
      <c r="F308" s="42"/>
      <c r="G308" s="42">
        <f t="shared" si="107"/>
        <v>0</v>
      </c>
      <c r="I308" s="42">
        <v>1649</v>
      </c>
      <c r="J308" s="42" t="s">
        <v>116</v>
      </c>
      <c r="K308" s="59">
        <v>39</v>
      </c>
      <c r="L308" s="59">
        <v>51</v>
      </c>
      <c r="M308" s="60"/>
      <c r="N308" s="61" t="s">
        <v>149</v>
      </c>
      <c r="O308" s="42">
        <f t="shared" si="108"/>
        <v>90</v>
      </c>
    </row>
    <row r="309" spans="1:15" ht="16.5" x14ac:dyDescent="0.3">
      <c r="A309" s="42">
        <v>1648</v>
      </c>
      <c r="B309" s="42" t="s">
        <v>95</v>
      </c>
      <c r="C309" s="42">
        <v>3</v>
      </c>
      <c r="D309" s="42"/>
      <c r="E309" s="42"/>
      <c r="F309" s="42"/>
      <c r="G309" s="42">
        <f t="shared" si="107"/>
        <v>3</v>
      </c>
      <c r="I309" s="42">
        <v>1649</v>
      </c>
      <c r="J309" s="42" t="s">
        <v>95</v>
      </c>
      <c r="K309" s="59">
        <v>5</v>
      </c>
      <c r="L309" s="59">
        <v>8</v>
      </c>
      <c r="M309" s="60"/>
      <c r="N309" s="61">
        <v>386</v>
      </c>
      <c r="O309" s="42">
        <f t="shared" si="108"/>
        <v>399</v>
      </c>
    </row>
    <row r="310" spans="1:15" ht="16.5" x14ac:dyDescent="0.25">
      <c r="A310" s="42">
        <v>1648</v>
      </c>
      <c r="B310" s="42" t="s">
        <v>117</v>
      </c>
      <c r="C310" s="42">
        <v>30</v>
      </c>
      <c r="D310" s="42">
        <v>10</v>
      </c>
      <c r="E310" s="42"/>
      <c r="F310" s="42"/>
      <c r="G310" s="42">
        <f t="shared" si="107"/>
        <v>40</v>
      </c>
      <c r="I310" s="42">
        <v>1649</v>
      </c>
      <c r="J310" s="42" t="s">
        <v>117</v>
      </c>
      <c r="K310" s="42"/>
      <c r="L310" s="42"/>
      <c r="M310" s="42"/>
      <c r="N310" s="42"/>
      <c r="O310" s="42">
        <f t="shared" si="108"/>
        <v>0</v>
      </c>
    </row>
    <row r="311" spans="1:15" ht="16.5" x14ac:dyDescent="0.25">
      <c r="A311" s="42">
        <v>1648</v>
      </c>
      <c r="B311" s="43" t="s">
        <v>96</v>
      </c>
      <c r="C311" s="42">
        <f>SUM(C289:C310)</f>
        <v>49</v>
      </c>
      <c r="D311" s="42">
        <f t="shared" ref="D311" si="109">SUM(D289:D310)</f>
        <v>16</v>
      </c>
      <c r="E311" s="42">
        <f t="shared" ref="E311" si="110">SUM(E289:E310)</f>
        <v>0</v>
      </c>
      <c r="F311" s="42">
        <f t="shared" ref="F311" si="111">SUM(F289:F310)</f>
        <v>0</v>
      </c>
      <c r="G311" s="42">
        <f t="shared" ref="G311" si="112">SUM(G289:G310)</f>
        <v>65</v>
      </c>
      <c r="I311" s="42">
        <v>1649</v>
      </c>
      <c r="J311" s="43" t="s">
        <v>96</v>
      </c>
      <c r="K311" s="42">
        <f>SUM(K289:K310)</f>
        <v>33821</v>
      </c>
      <c r="L311" s="42">
        <f t="shared" ref="L311" si="113">SUM(L289:L310)</f>
        <v>49308</v>
      </c>
      <c r="M311" s="42">
        <f t="shared" ref="M311" si="114">SUM(M289:M310)</f>
        <v>0</v>
      </c>
      <c r="N311" s="42">
        <f t="shared" ref="N311" si="115">SUM(N289:N310)</f>
        <v>684</v>
      </c>
      <c r="O311" s="42">
        <f t="shared" ref="O311" si="116">SUM(O289:O310)</f>
        <v>83813</v>
      </c>
    </row>
  </sheetData>
  <mergeCells count="24">
    <mergeCell ref="A235:G235"/>
    <mergeCell ref="I235:O235"/>
    <mergeCell ref="A261:G261"/>
    <mergeCell ref="I261:O261"/>
    <mergeCell ref="A287:G287"/>
    <mergeCell ref="I287:O287"/>
    <mergeCell ref="A157:G157"/>
    <mergeCell ref="I157:O157"/>
    <mergeCell ref="A183:G183"/>
    <mergeCell ref="I183:O183"/>
    <mergeCell ref="A209:G209"/>
    <mergeCell ref="I209:O209"/>
    <mergeCell ref="A79:G79"/>
    <mergeCell ref="I79:O79"/>
    <mergeCell ref="A105:G105"/>
    <mergeCell ref="I105:O105"/>
    <mergeCell ref="A131:G131"/>
    <mergeCell ref="I131:O131"/>
    <mergeCell ref="A1:G1"/>
    <mergeCell ref="I1:O1"/>
    <mergeCell ref="A27:G27"/>
    <mergeCell ref="I27:O27"/>
    <mergeCell ref="A53:G53"/>
    <mergeCell ref="I53:O5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7"/>
  <sheetViews>
    <sheetView workbookViewId="0">
      <pane xSplit="1" ySplit="2" topLeftCell="AE3" activePane="bottomRight" state="frozen"/>
      <selection pane="topRight" activeCell="B1" sqref="B1"/>
      <selection pane="bottomLeft" activeCell="A3" sqref="A3"/>
      <selection pane="bottomRight" activeCell="AE22" sqref="AE22:AI22"/>
    </sheetView>
  </sheetViews>
  <sheetFormatPr baseColWidth="10" defaultColWidth="11.42578125" defaultRowHeight="15" x14ac:dyDescent="0.25"/>
  <cols>
    <col min="1" max="1" width="9" customWidth="1"/>
    <col min="2" max="2" width="12.7109375" customWidth="1"/>
    <col min="3" max="3" width="12.140625" customWidth="1"/>
    <col min="7" max="7" width="13.140625" customWidth="1"/>
    <col min="8" max="8" width="13" customWidth="1"/>
    <col min="13" max="13" width="18" customWidth="1"/>
    <col min="14" max="14" width="13.5703125" customWidth="1"/>
    <col min="17" max="17" width="14.28515625" customWidth="1"/>
    <col min="23" max="23" width="12.28515625" customWidth="1"/>
    <col min="33" max="33" width="14.42578125" customWidth="1"/>
  </cols>
  <sheetData>
    <row r="1" spans="1:36" s="45" customFormat="1" ht="16.5" customHeight="1" x14ac:dyDescent="0.3">
      <c r="A1" s="110" t="s">
        <v>118</v>
      </c>
      <c r="B1" s="110"/>
      <c r="C1" s="110"/>
      <c r="D1" s="110"/>
      <c r="E1" s="110"/>
      <c r="F1" s="44"/>
      <c r="G1" s="111" t="s">
        <v>119</v>
      </c>
      <c r="H1" s="112"/>
      <c r="I1" s="112"/>
      <c r="J1" s="113"/>
      <c r="K1" s="44"/>
      <c r="L1" s="111" t="s">
        <v>120</v>
      </c>
      <c r="M1" s="112"/>
      <c r="N1" s="112"/>
      <c r="O1" s="112"/>
      <c r="P1" s="112"/>
      <c r="Q1" s="112"/>
      <c r="R1" s="112"/>
      <c r="S1" s="112"/>
      <c r="T1" s="112"/>
      <c r="U1" s="113"/>
      <c r="V1" s="44"/>
      <c r="W1" s="114" t="s">
        <v>121</v>
      </c>
      <c r="X1" s="115"/>
      <c r="Y1" s="115"/>
      <c r="Z1" s="115"/>
      <c r="AA1" s="115"/>
      <c r="AB1" s="115"/>
      <c r="AC1" s="115"/>
      <c r="AD1" s="44"/>
      <c r="AE1" s="114" t="s">
        <v>122</v>
      </c>
      <c r="AF1" s="115"/>
      <c r="AG1" s="115"/>
      <c r="AH1" s="115"/>
      <c r="AI1" s="115"/>
      <c r="AJ1" s="116"/>
    </row>
    <row r="2" spans="1:36" ht="66" x14ac:dyDescent="0.25">
      <c r="A2" s="46" t="s">
        <v>90</v>
      </c>
      <c r="B2" s="47" t="s">
        <v>123</v>
      </c>
      <c r="C2" s="47" t="s">
        <v>124</v>
      </c>
      <c r="D2" s="47" t="s">
        <v>95</v>
      </c>
      <c r="E2" s="47" t="s">
        <v>96</v>
      </c>
      <c r="F2" s="48"/>
      <c r="G2" s="47" t="s">
        <v>125</v>
      </c>
      <c r="H2" s="47" t="s">
        <v>126</v>
      </c>
      <c r="I2" s="47" t="s">
        <v>95</v>
      </c>
      <c r="J2" s="47" t="s">
        <v>96</v>
      </c>
      <c r="K2" s="40"/>
      <c r="L2" s="49" t="s">
        <v>127</v>
      </c>
      <c r="M2" s="47" t="s">
        <v>128</v>
      </c>
      <c r="N2" s="47" t="s">
        <v>129</v>
      </c>
      <c r="O2" s="47" t="s">
        <v>130</v>
      </c>
      <c r="P2" s="47" t="s">
        <v>131</v>
      </c>
      <c r="Q2" s="47" t="s">
        <v>132</v>
      </c>
      <c r="R2" s="47" t="s">
        <v>133</v>
      </c>
      <c r="S2" s="47" t="s">
        <v>134</v>
      </c>
      <c r="T2" s="47" t="s">
        <v>95</v>
      </c>
      <c r="U2" s="47" t="s">
        <v>96</v>
      </c>
      <c r="V2" s="40"/>
      <c r="W2" s="49" t="s">
        <v>135</v>
      </c>
      <c r="X2" s="49" t="s">
        <v>136</v>
      </c>
      <c r="Y2" s="49" t="s">
        <v>137</v>
      </c>
      <c r="Z2" s="49" t="s">
        <v>138</v>
      </c>
      <c r="AA2" s="49" t="s">
        <v>134</v>
      </c>
      <c r="AB2" s="47" t="s">
        <v>95</v>
      </c>
      <c r="AC2" s="49" t="s">
        <v>96</v>
      </c>
      <c r="AD2" s="40"/>
      <c r="AE2" s="49" t="s">
        <v>139</v>
      </c>
      <c r="AF2" s="49" t="s">
        <v>140</v>
      </c>
      <c r="AG2" s="49" t="s">
        <v>141</v>
      </c>
      <c r="AH2" s="49" t="s">
        <v>134</v>
      </c>
      <c r="AI2" s="47" t="s">
        <v>95</v>
      </c>
      <c r="AJ2" s="49" t="s">
        <v>96</v>
      </c>
    </row>
    <row r="3" spans="1:36" s="54" customFormat="1" ht="16.5" customHeight="1" x14ac:dyDescent="0.25">
      <c r="A3" s="50">
        <v>1626</v>
      </c>
      <c r="B3" s="51">
        <v>6312</v>
      </c>
      <c r="C3" s="51">
        <v>1649</v>
      </c>
      <c r="D3" s="51"/>
      <c r="E3" s="52">
        <f t="shared" ref="E3:E26" si="0">+B3+C3+D3</f>
        <v>7961</v>
      </c>
      <c r="F3" s="53"/>
      <c r="G3" s="51">
        <v>408</v>
      </c>
      <c r="H3" s="51">
        <v>7553</v>
      </c>
      <c r="I3" s="51"/>
      <c r="J3" s="52">
        <f>+G3+H3+I3</f>
        <v>7961</v>
      </c>
      <c r="K3" s="53"/>
      <c r="L3" s="51">
        <v>804</v>
      </c>
      <c r="M3" s="51">
        <v>2729</v>
      </c>
      <c r="N3" s="51">
        <v>1</v>
      </c>
      <c r="O3" s="51">
        <v>1</v>
      </c>
      <c r="P3" s="51">
        <v>65</v>
      </c>
      <c r="Q3" s="51">
        <v>0</v>
      </c>
      <c r="R3" s="51">
        <v>4361</v>
      </c>
      <c r="S3" s="51"/>
      <c r="T3" s="51"/>
      <c r="U3" s="52">
        <f>+L3+M3+N3+O3+P3+Q3+R3+S3+T3</f>
        <v>7961</v>
      </c>
      <c r="V3" s="53"/>
      <c r="W3" s="51">
        <v>4741</v>
      </c>
      <c r="X3" s="51">
        <v>15</v>
      </c>
      <c r="Y3" s="51">
        <v>5</v>
      </c>
      <c r="Z3" s="51">
        <v>12</v>
      </c>
      <c r="AA3" s="51">
        <v>3136</v>
      </c>
      <c r="AB3" s="51">
        <v>52</v>
      </c>
      <c r="AC3" s="52">
        <f>+W3+X3+Y3+Z3+AA3+AB3</f>
        <v>7961</v>
      </c>
      <c r="AD3" s="53"/>
      <c r="AE3" s="51">
        <v>3242</v>
      </c>
      <c r="AF3" s="51">
        <v>1662</v>
      </c>
      <c r="AG3" s="51">
        <v>6</v>
      </c>
      <c r="AH3" s="51">
        <v>2545</v>
      </c>
      <c r="AI3" s="51">
        <v>506</v>
      </c>
      <c r="AJ3" s="52">
        <f>+AE3+AF3+AG3+AH3+AI3</f>
        <v>7961</v>
      </c>
    </row>
    <row r="4" spans="1:36" s="54" customFormat="1" ht="16.5" customHeight="1" x14ac:dyDescent="0.25">
      <c r="A4" s="50">
        <v>1627</v>
      </c>
      <c r="B4" s="51">
        <v>662</v>
      </c>
      <c r="C4" s="51">
        <v>72</v>
      </c>
      <c r="D4" s="51"/>
      <c r="E4" s="52">
        <f t="shared" si="0"/>
        <v>734</v>
      </c>
      <c r="F4" s="53"/>
      <c r="G4" s="51">
        <v>72</v>
      </c>
      <c r="H4" s="51">
        <v>656</v>
      </c>
      <c r="I4" s="51">
        <v>6</v>
      </c>
      <c r="J4" s="52">
        <f t="shared" ref="J4:J26" si="1">+G4+H4+I4</f>
        <v>734</v>
      </c>
      <c r="K4" s="53"/>
      <c r="L4" s="51">
        <v>28</v>
      </c>
      <c r="M4" s="51">
        <v>47</v>
      </c>
      <c r="N4" s="51">
        <v>0</v>
      </c>
      <c r="O4" s="51">
        <v>0</v>
      </c>
      <c r="P4" s="51">
        <v>3</v>
      </c>
      <c r="Q4" s="51">
        <v>0</v>
      </c>
      <c r="R4" s="51">
        <v>656</v>
      </c>
      <c r="S4" s="51">
        <v>0</v>
      </c>
      <c r="T4" s="51">
        <v>0</v>
      </c>
      <c r="U4" s="52">
        <f t="shared" ref="U4:U26" si="2">+L4+M4+N4+O4+P4+Q4+R4+S4+T4</f>
        <v>734</v>
      </c>
      <c r="V4" s="53"/>
      <c r="W4" s="51">
        <v>610</v>
      </c>
      <c r="X4" s="51">
        <v>3</v>
      </c>
      <c r="Y4" s="51">
        <v>1</v>
      </c>
      <c r="Z4" s="51">
        <v>1</v>
      </c>
      <c r="AA4" s="51">
        <v>102</v>
      </c>
      <c r="AB4" s="51">
        <v>17</v>
      </c>
      <c r="AC4" s="52">
        <f t="shared" ref="AC4:AC26" si="3">+W4+X4+Y4+Z4+AA4+AB4</f>
        <v>734</v>
      </c>
      <c r="AD4" s="53"/>
      <c r="AE4" s="51">
        <v>459</v>
      </c>
      <c r="AF4" s="51">
        <v>167</v>
      </c>
      <c r="AG4" s="51">
        <v>3</v>
      </c>
      <c r="AH4" s="51">
        <v>64</v>
      </c>
      <c r="AI4" s="51">
        <v>41</v>
      </c>
      <c r="AJ4" s="52">
        <f t="shared" ref="AJ4:AJ26" si="4">+AE4+AF4+AG4+AH4+AI4</f>
        <v>734</v>
      </c>
    </row>
    <row r="5" spans="1:36" s="54" customFormat="1" ht="16.5" customHeight="1" x14ac:dyDescent="0.25">
      <c r="A5" s="50">
        <v>1628</v>
      </c>
      <c r="B5" s="51">
        <v>474</v>
      </c>
      <c r="C5" s="51">
        <v>52</v>
      </c>
      <c r="D5" s="51"/>
      <c r="E5" s="52">
        <f t="shared" si="0"/>
        <v>526</v>
      </c>
      <c r="F5" s="53"/>
      <c r="G5" s="51">
        <v>41</v>
      </c>
      <c r="H5" s="51">
        <v>485</v>
      </c>
      <c r="I5" s="51"/>
      <c r="J5" s="52">
        <f t="shared" si="1"/>
        <v>526</v>
      </c>
      <c r="K5" s="53"/>
      <c r="L5" s="51">
        <v>75</v>
      </c>
      <c r="M5" s="51">
        <v>47</v>
      </c>
      <c r="N5" s="51">
        <v>0</v>
      </c>
      <c r="O5" s="51">
        <v>2</v>
      </c>
      <c r="P5" s="51">
        <v>1</v>
      </c>
      <c r="Q5" s="51">
        <v>0</v>
      </c>
      <c r="R5" s="51">
        <v>401</v>
      </c>
      <c r="S5" s="51"/>
      <c r="T5" s="51"/>
      <c r="U5" s="52">
        <f t="shared" si="2"/>
        <v>526</v>
      </c>
      <c r="V5" s="53"/>
      <c r="W5" s="51">
        <v>427</v>
      </c>
      <c r="X5" s="51">
        <v>3</v>
      </c>
      <c r="Y5" s="51">
        <v>4</v>
      </c>
      <c r="Z5" s="51">
        <v>3</v>
      </c>
      <c r="AA5" s="51">
        <v>73</v>
      </c>
      <c r="AB5" s="51">
        <v>16</v>
      </c>
      <c r="AC5" s="52">
        <f t="shared" si="3"/>
        <v>526</v>
      </c>
      <c r="AD5" s="53"/>
      <c r="AE5" s="51">
        <v>337</v>
      </c>
      <c r="AF5" s="51">
        <v>115</v>
      </c>
      <c r="AG5" s="51">
        <v>2</v>
      </c>
      <c r="AH5" s="51">
        <v>68</v>
      </c>
      <c r="AI5" s="51">
        <v>4</v>
      </c>
      <c r="AJ5" s="52">
        <f t="shared" si="4"/>
        <v>526</v>
      </c>
    </row>
    <row r="6" spans="1:36" s="54" customFormat="1" ht="16.5" customHeight="1" x14ac:dyDescent="0.25">
      <c r="A6" s="50">
        <v>1629</v>
      </c>
      <c r="B6" s="51">
        <v>2320</v>
      </c>
      <c r="C6" s="51">
        <v>217</v>
      </c>
      <c r="D6" s="51"/>
      <c r="E6" s="52">
        <f t="shared" si="0"/>
        <v>2537</v>
      </c>
      <c r="F6" s="53"/>
      <c r="G6" s="51">
        <v>71</v>
      </c>
      <c r="H6" s="51">
        <v>2465</v>
      </c>
      <c r="I6" s="51">
        <v>1</v>
      </c>
      <c r="J6" s="52">
        <f t="shared" si="1"/>
        <v>2537</v>
      </c>
      <c r="K6" s="53"/>
      <c r="L6" s="51">
        <v>22</v>
      </c>
      <c r="M6" s="51">
        <v>51</v>
      </c>
      <c r="N6" s="51">
        <v>0</v>
      </c>
      <c r="O6" s="51">
        <v>1</v>
      </c>
      <c r="P6" s="51">
        <v>2</v>
      </c>
      <c r="Q6" s="51">
        <v>0</v>
      </c>
      <c r="R6" s="51">
        <v>2461</v>
      </c>
      <c r="S6" s="51">
        <v>0</v>
      </c>
      <c r="T6" s="51">
        <v>0</v>
      </c>
      <c r="U6" s="52">
        <f t="shared" si="2"/>
        <v>2537</v>
      </c>
      <c r="V6" s="53"/>
      <c r="W6" s="51">
        <v>1883</v>
      </c>
      <c r="X6" s="51">
        <v>8</v>
      </c>
      <c r="Y6" s="51">
        <v>8</v>
      </c>
      <c r="Z6" s="51">
        <v>6</v>
      </c>
      <c r="AA6" s="51">
        <v>393</v>
      </c>
      <c r="AB6" s="51">
        <v>239</v>
      </c>
      <c r="AC6" s="52">
        <f t="shared" si="3"/>
        <v>2537</v>
      </c>
      <c r="AD6" s="53"/>
      <c r="AE6" s="51">
        <v>1318</v>
      </c>
      <c r="AF6" s="51">
        <v>844</v>
      </c>
      <c r="AG6" s="51">
        <v>1</v>
      </c>
      <c r="AH6" s="51">
        <v>95</v>
      </c>
      <c r="AI6" s="51">
        <v>279</v>
      </c>
      <c r="AJ6" s="52">
        <f t="shared" si="4"/>
        <v>2537</v>
      </c>
    </row>
    <row r="7" spans="1:36" s="54" customFormat="1" ht="16.5" customHeight="1" x14ac:dyDescent="0.25">
      <c r="A7" s="50">
        <v>1630</v>
      </c>
      <c r="B7" s="51">
        <v>126</v>
      </c>
      <c r="C7" s="51">
        <v>11</v>
      </c>
      <c r="D7" s="51"/>
      <c r="E7" s="52">
        <f t="shared" si="0"/>
        <v>137</v>
      </c>
      <c r="F7" s="53"/>
      <c r="G7" s="51">
        <v>3</v>
      </c>
      <c r="H7" s="51">
        <v>134</v>
      </c>
      <c r="I7" s="51"/>
      <c r="J7" s="52">
        <f t="shared" si="1"/>
        <v>137</v>
      </c>
      <c r="K7" s="53"/>
      <c r="L7" s="51">
        <v>11</v>
      </c>
      <c r="M7" s="51">
        <v>6</v>
      </c>
      <c r="N7" s="51">
        <v>0</v>
      </c>
      <c r="O7" s="51">
        <v>0</v>
      </c>
      <c r="P7" s="51">
        <v>0</v>
      </c>
      <c r="Q7" s="51">
        <v>0</v>
      </c>
      <c r="R7" s="51">
        <v>120</v>
      </c>
      <c r="S7" s="51">
        <v>0</v>
      </c>
      <c r="T7" s="51">
        <v>0</v>
      </c>
      <c r="U7" s="52">
        <f t="shared" si="2"/>
        <v>137</v>
      </c>
      <c r="V7" s="53"/>
      <c r="W7" s="51">
        <v>109</v>
      </c>
      <c r="X7" s="51">
        <v>0</v>
      </c>
      <c r="Y7" s="51">
        <v>1</v>
      </c>
      <c r="Z7" s="51">
        <v>0</v>
      </c>
      <c r="AA7" s="51">
        <v>27</v>
      </c>
      <c r="AB7" s="51">
        <v>0</v>
      </c>
      <c r="AC7" s="52">
        <f t="shared" si="3"/>
        <v>137</v>
      </c>
      <c r="AD7" s="53"/>
      <c r="AE7" s="51">
        <v>100</v>
      </c>
      <c r="AF7" s="51">
        <v>8</v>
      </c>
      <c r="AG7" s="51">
        <v>0</v>
      </c>
      <c r="AH7" s="51">
        <v>28</v>
      </c>
      <c r="AI7" s="51">
        <v>1</v>
      </c>
      <c r="AJ7" s="52">
        <f t="shared" si="4"/>
        <v>137</v>
      </c>
    </row>
    <row r="8" spans="1:36" s="54" customFormat="1" ht="16.5" customHeight="1" x14ac:dyDescent="0.25">
      <c r="A8" s="50">
        <v>1631</v>
      </c>
      <c r="B8" s="51">
        <v>60</v>
      </c>
      <c r="C8" s="51">
        <v>9</v>
      </c>
      <c r="D8" s="51"/>
      <c r="E8" s="52">
        <f t="shared" si="0"/>
        <v>69</v>
      </c>
      <c r="F8" s="53"/>
      <c r="G8" s="51">
        <v>2</v>
      </c>
      <c r="H8" s="51">
        <v>63</v>
      </c>
      <c r="I8" s="51">
        <v>4</v>
      </c>
      <c r="J8" s="52">
        <f t="shared" si="1"/>
        <v>69</v>
      </c>
      <c r="K8" s="53"/>
      <c r="L8" s="51">
        <v>1</v>
      </c>
      <c r="M8" s="51">
        <v>3</v>
      </c>
      <c r="N8" s="51">
        <v>0</v>
      </c>
      <c r="O8" s="51">
        <v>0</v>
      </c>
      <c r="P8" s="51">
        <v>0</v>
      </c>
      <c r="Q8" s="51">
        <v>0</v>
      </c>
      <c r="R8" s="51">
        <v>65</v>
      </c>
      <c r="S8" s="51">
        <v>0</v>
      </c>
      <c r="T8" s="51">
        <v>0</v>
      </c>
      <c r="U8" s="52">
        <f t="shared" si="2"/>
        <v>69</v>
      </c>
      <c r="V8" s="53"/>
      <c r="W8" s="51">
        <v>62</v>
      </c>
      <c r="X8" s="51">
        <v>1</v>
      </c>
      <c r="Y8" s="51">
        <v>0</v>
      </c>
      <c r="Z8" s="51">
        <v>2</v>
      </c>
      <c r="AA8" s="51">
        <v>4</v>
      </c>
      <c r="AB8" s="51"/>
      <c r="AC8" s="52">
        <f t="shared" si="3"/>
        <v>69</v>
      </c>
      <c r="AD8" s="53"/>
      <c r="AE8" s="51">
        <v>50</v>
      </c>
      <c r="AF8" s="51">
        <v>14</v>
      </c>
      <c r="AG8" s="51">
        <v>0</v>
      </c>
      <c r="AH8" s="51">
        <v>5</v>
      </c>
      <c r="AI8" s="51">
        <v>0</v>
      </c>
      <c r="AJ8" s="52">
        <f t="shared" si="4"/>
        <v>69</v>
      </c>
    </row>
    <row r="9" spans="1:36" s="54" customFormat="1" ht="16.5" customHeight="1" x14ac:dyDescent="0.25">
      <c r="A9" s="50">
        <v>1632</v>
      </c>
      <c r="B9" s="51">
        <v>185</v>
      </c>
      <c r="C9" s="51">
        <v>23</v>
      </c>
      <c r="D9" s="51"/>
      <c r="E9" s="52">
        <f t="shared" si="0"/>
        <v>208</v>
      </c>
      <c r="F9" s="53"/>
      <c r="G9" s="51">
        <v>11</v>
      </c>
      <c r="H9" s="51">
        <v>187</v>
      </c>
      <c r="I9" s="51">
        <v>10</v>
      </c>
      <c r="J9" s="52">
        <f t="shared" si="1"/>
        <v>208</v>
      </c>
      <c r="K9" s="53"/>
      <c r="L9" s="51">
        <v>15</v>
      </c>
      <c r="M9" s="51">
        <v>21</v>
      </c>
      <c r="N9" s="51">
        <v>0</v>
      </c>
      <c r="O9" s="51">
        <v>0</v>
      </c>
      <c r="P9" s="51">
        <v>0</v>
      </c>
      <c r="Q9" s="51">
        <v>0</v>
      </c>
      <c r="R9" s="51">
        <v>172</v>
      </c>
      <c r="S9" s="51">
        <v>0</v>
      </c>
      <c r="T9" s="51">
        <v>0</v>
      </c>
      <c r="U9" s="52">
        <f t="shared" si="2"/>
        <v>208</v>
      </c>
      <c r="V9" s="53"/>
      <c r="W9" s="51">
        <v>123</v>
      </c>
      <c r="X9" s="51">
        <v>21</v>
      </c>
      <c r="Y9" s="51">
        <v>11</v>
      </c>
      <c r="Z9" s="51">
        <v>27</v>
      </c>
      <c r="AA9" s="51">
        <v>20</v>
      </c>
      <c r="AB9" s="51">
        <v>6</v>
      </c>
      <c r="AC9" s="52">
        <f t="shared" si="3"/>
        <v>208</v>
      </c>
      <c r="AD9" s="53"/>
      <c r="AE9" s="51">
        <v>74</v>
      </c>
      <c r="AF9" s="51">
        <v>71</v>
      </c>
      <c r="AG9" s="51">
        <v>44</v>
      </c>
      <c r="AH9" s="51">
        <v>13</v>
      </c>
      <c r="AI9" s="51">
        <v>6</v>
      </c>
      <c r="AJ9" s="52">
        <f t="shared" si="4"/>
        <v>208</v>
      </c>
    </row>
    <row r="10" spans="1:36" s="54" customFormat="1" ht="16.5" customHeight="1" x14ac:dyDescent="0.25">
      <c r="A10" s="50">
        <v>1633</v>
      </c>
      <c r="B10" s="51"/>
      <c r="C10" s="51"/>
      <c r="D10" s="51"/>
      <c r="E10" s="52">
        <f t="shared" si="0"/>
        <v>0</v>
      </c>
      <c r="F10" s="53"/>
      <c r="G10" s="51"/>
      <c r="H10" s="51"/>
      <c r="I10" s="51"/>
      <c r="J10" s="52">
        <f t="shared" si="1"/>
        <v>0</v>
      </c>
      <c r="K10" s="53"/>
      <c r="L10" s="51"/>
      <c r="M10" s="51"/>
      <c r="N10" s="51"/>
      <c r="O10" s="51"/>
      <c r="P10" s="51"/>
      <c r="Q10" s="51"/>
      <c r="R10" s="51"/>
      <c r="S10" s="51"/>
      <c r="T10" s="51"/>
      <c r="U10" s="52">
        <f t="shared" si="2"/>
        <v>0</v>
      </c>
      <c r="V10" s="53"/>
      <c r="W10" s="51"/>
      <c r="X10" s="51"/>
      <c r="Y10" s="51"/>
      <c r="Z10" s="51"/>
      <c r="AA10" s="51"/>
      <c r="AB10" s="51"/>
      <c r="AC10" s="52">
        <f t="shared" si="3"/>
        <v>0</v>
      </c>
      <c r="AD10" s="53"/>
      <c r="AE10" s="51"/>
      <c r="AF10" s="51"/>
      <c r="AG10" s="51"/>
      <c r="AH10" s="51"/>
      <c r="AI10" s="51"/>
      <c r="AJ10" s="52">
        <f t="shared" si="4"/>
        <v>0</v>
      </c>
    </row>
    <row r="11" spans="1:36" s="54" customFormat="1" ht="16.5" customHeight="1" x14ac:dyDescent="0.25">
      <c r="A11" s="50">
        <v>1634</v>
      </c>
      <c r="B11" s="51">
        <v>206</v>
      </c>
      <c r="C11" s="51">
        <v>4</v>
      </c>
      <c r="D11" s="51"/>
      <c r="E11" s="52">
        <f t="shared" si="0"/>
        <v>210</v>
      </c>
      <c r="F11" s="53"/>
      <c r="G11" s="51">
        <v>209</v>
      </c>
      <c r="H11" s="51">
        <v>1</v>
      </c>
      <c r="I11" s="51"/>
      <c r="J11" s="52">
        <f t="shared" si="1"/>
        <v>210</v>
      </c>
      <c r="K11" s="53"/>
      <c r="L11" s="51">
        <v>6</v>
      </c>
      <c r="M11" s="51">
        <v>12</v>
      </c>
      <c r="N11" s="51">
        <v>0</v>
      </c>
      <c r="O11" s="51">
        <v>0</v>
      </c>
      <c r="P11" s="51">
        <v>0</v>
      </c>
      <c r="Q11" s="51">
        <v>0</v>
      </c>
      <c r="R11" s="51">
        <v>192</v>
      </c>
      <c r="S11" s="51">
        <v>0</v>
      </c>
      <c r="T11" s="51">
        <v>0</v>
      </c>
      <c r="U11" s="52">
        <f t="shared" si="2"/>
        <v>210</v>
      </c>
      <c r="V11" s="53"/>
      <c r="W11" s="51">
        <v>122</v>
      </c>
      <c r="X11" s="51">
        <v>0</v>
      </c>
      <c r="Y11" s="51">
        <v>0</v>
      </c>
      <c r="Z11" s="51">
        <v>2</v>
      </c>
      <c r="AA11" s="51">
        <v>70</v>
      </c>
      <c r="AB11" s="51">
        <v>16</v>
      </c>
      <c r="AC11" s="52">
        <f t="shared" si="3"/>
        <v>210</v>
      </c>
      <c r="AD11" s="53"/>
      <c r="AE11" s="51">
        <v>58</v>
      </c>
      <c r="AF11" s="51">
        <v>79</v>
      </c>
      <c r="AG11" s="51">
        <v>0</v>
      </c>
      <c r="AH11" s="51">
        <v>65</v>
      </c>
      <c r="AI11" s="51">
        <v>8</v>
      </c>
      <c r="AJ11" s="52">
        <f t="shared" si="4"/>
        <v>210</v>
      </c>
    </row>
    <row r="12" spans="1:36" s="54" customFormat="1" ht="16.5" customHeight="1" x14ac:dyDescent="0.25">
      <c r="A12" s="50">
        <v>1635</v>
      </c>
      <c r="B12" s="51">
        <v>19</v>
      </c>
      <c r="C12" s="51">
        <v>4</v>
      </c>
      <c r="D12" s="51"/>
      <c r="E12" s="52">
        <f t="shared" si="0"/>
        <v>23</v>
      </c>
      <c r="F12" s="53"/>
      <c r="G12" s="51">
        <v>1</v>
      </c>
      <c r="H12" s="51">
        <v>22</v>
      </c>
      <c r="I12" s="51"/>
      <c r="J12" s="52">
        <f t="shared" si="1"/>
        <v>23</v>
      </c>
      <c r="K12" s="53"/>
      <c r="L12" s="51">
        <v>0</v>
      </c>
      <c r="M12" s="51">
        <v>1</v>
      </c>
      <c r="N12" s="51">
        <v>0</v>
      </c>
      <c r="O12" s="51">
        <v>0</v>
      </c>
      <c r="P12" s="51">
        <v>0</v>
      </c>
      <c r="Q12" s="51">
        <v>0</v>
      </c>
      <c r="R12" s="51">
        <v>22</v>
      </c>
      <c r="S12" s="51">
        <v>0</v>
      </c>
      <c r="T12" s="51">
        <v>0</v>
      </c>
      <c r="U12" s="52">
        <f t="shared" si="2"/>
        <v>23</v>
      </c>
      <c r="V12" s="53"/>
      <c r="W12" s="51">
        <v>23</v>
      </c>
      <c r="X12" s="51">
        <v>0</v>
      </c>
      <c r="Y12" s="51">
        <v>0</v>
      </c>
      <c r="Z12" s="51">
        <v>0</v>
      </c>
      <c r="AA12" s="51">
        <v>0</v>
      </c>
      <c r="AB12" s="51">
        <v>0</v>
      </c>
      <c r="AC12" s="52">
        <f t="shared" si="3"/>
        <v>23</v>
      </c>
      <c r="AD12" s="53"/>
      <c r="AE12" s="51">
        <v>20</v>
      </c>
      <c r="AF12" s="51">
        <v>3</v>
      </c>
      <c r="AG12" s="51">
        <v>0</v>
      </c>
      <c r="AH12" s="51">
        <v>0</v>
      </c>
      <c r="AI12" s="51">
        <v>0</v>
      </c>
      <c r="AJ12" s="52">
        <f t="shared" si="4"/>
        <v>23</v>
      </c>
    </row>
    <row r="13" spans="1:36" s="54" customFormat="1" ht="16.5" customHeight="1" x14ac:dyDescent="0.25">
      <c r="A13" s="50">
        <v>1636</v>
      </c>
      <c r="B13" s="51">
        <v>419</v>
      </c>
      <c r="C13" s="51">
        <v>34</v>
      </c>
      <c r="D13" s="51"/>
      <c r="E13" s="52">
        <f t="shared" si="0"/>
        <v>453</v>
      </c>
      <c r="F13" s="53"/>
      <c r="G13" s="51">
        <v>4</v>
      </c>
      <c r="H13" s="51">
        <v>448</v>
      </c>
      <c r="I13" s="51">
        <v>1</v>
      </c>
      <c r="J13" s="52">
        <f t="shared" si="1"/>
        <v>453</v>
      </c>
      <c r="K13" s="53"/>
      <c r="L13" s="51">
        <v>225</v>
      </c>
      <c r="M13" s="51">
        <v>17</v>
      </c>
      <c r="N13" s="51">
        <v>0</v>
      </c>
      <c r="O13" s="51">
        <v>0</v>
      </c>
      <c r="P13" s="51">
        <v>0</v>
      </c>
      <c r="Q13" s="51">
        <v>0</v>
      </c>
      <c r="R13" s="51">
        <v>211</v>
      </c>
      <c r="S13" s="51">
        <v>0</v>
      </c>
      <c r="T13" s="51">
        <v>0</v>
      </c>
      <c r="U13" s="52">
        <f t="shared" si="2"/>
        <v>453</v>
      </c>
      <c r="V13" s="53"/>
      <c r="W13" s="51">
        <v>25</v>
      </c>
      <c r="X13" s="51">
        <v>0</v>
      </c>
      <c r="Y13" s="51">
        <v>0</v>
      </c>
      <c r="Z13" s="51">
        <v>0</v>
      </c>
      <c r="AA13" s="51">
        <v>428</v>
      </c>
      <c r="AB13" s="51">
        <v>0</v>
      </c>
      <c r="AC13" s="52">
        <f t="shared" si="3"/>
        <v>453</v>
      </c>
      <c r="AD13" s="53"/>
      <c r="AE13" s="51">
        <v>15</v>
      </c>
      <c r="AF13" s="51">
        <v>12</v>
      </c>
      <c r="AG13" s="51">
        <v>0</v>
      </c>
      <c r="AH13" s="51">
        <v>420</v>
      </c>
      <c r="AI13" s="51">
        <v>6</v>
      </c>
      <c r="AJ13" s="52">
        <f t="shared" si="4"/>
        <v>453</v>
      </c>
    </row>
    <row r="14" spans="1:36" s="54" customFormat="1" ht="16.5" customHeight="1" x14ac:dyDescent="0.25">
      <c r="A14" s="50">
        <v>1637</v>
      </c>
      <c r="B14" s="51">
        <v>829</v>
      </c>
      <c r="C14" s="51">
        <v>43</v>
      </c>
      <c r="D14" s="51"/>
      <c r="E14" s="52">
        <f t="shared" si="0"/>
        <v>872</v>
      </c>
      <c r="F14" s="53"/>
      <c r="G14" s="51">
        <v>18</v>
      </c>
      <c r="H14" s="51">
        <v>854</v>
      </c>
      <c r="I14" s="51"/>
      <c r="J14" s="52">
        <f t="shared" si="1"/>
        <v>872</v>
      </c>
      <c r="K14" s="53"/>
      <c r="L14" s="51">
        <v>265</v>
      </c>
      <c r="M14" s="51">
        <v>99</v>
      </c>
      <c r="N14" s="51">
        <v>1</v>
      </c>
      <c r="O14" s="51">
        <v>0</v>
      </c>
      <c r="P14" s="51">
        <v>1</v>
      </c>
      <c r="Q14" s="51">
        <v>0</v>
      </c>
      <c r="R14" s="51">
        <v>506</v>
      </c>
      <c r="S14" s="51">
        <v>0</v>
      </c>
      <c r="T14" s="51">
        <v>0</v>
      </c>
      <c r="U14" s="52">
        <f t="shared" si="2"/>
        <v>872</v>
      </c>
      <c r="V14" s="53"/>
      <c r="W14" s="51">
        <v>69</v>
      </c>
      <c r="X14" s="51">
        <v>0</v>
      </c>
      <c r="Y14" s="51">
        <v>0</v>
      </c>
      <c r="Z14" s="51">
        <v>0</v>
      </c>
      <c r="AA14" s="51">
        <v>803</v>
      </c>
      <c r="AB14" s="51">
        <v>0</v>
      </c>
      <c r="AC14" s="52">
        <f t="shared" si="3"/>
        <v>872</v>
      </c>
      <c r="AD14" s="53"/>
      <c r="AE14" s="51">
        <v>42</v>
      </c>
      <c r="AF14" s="51">
        <v>44</v>
      </c>
      <c r="AG14" s="51">
        <v>0</v>
      </c>
      <c r="AH14" s="51">
        <v>785</v>
      </c>
      <c r="AI14" s="51">
        <v>1</v>
      </c>
      <c r="AJ14" s="52">
        <f t="shared" si="4"/>
        <v>872</v>
      </c>
    </row>
    <row r="15" spans="1:36" s="54" customFormat="1" ht="16.5" customHeight="1" x14ac:dyDescent="0.25">
      <c r="A15" s="50">
        <v>1638</v>
      </c>
      <c r="B15" s="51">
        <v>1499</v>
      </c>
      <c r="C15" s="51">
        <v>21</v>
      </c>
      <c r="D15" s="51"/>
      <c r="E15" s="52">
        <f t="shared" si="0"/>
        <v>1520</v>
      </c>
      <c r="F15" s="53"/>
      <c r="G15" s="51">
        <v>33</v>
      </c>
      <c r="H15" s="51">
        <v>1487</v>
      </c>
      <c r="I15" s="51"/>
      <c r="J15" s="52">
        <f t="shared" si="1"/>
        <v>1520</v>
      </c>
      <c r="K15" s="53"/>
      <c r="L15" s="51">
        <v>108</v>
      </c>
      <c r="M15" s="51">
        <v>93</v>
      </c>
      <c r="N15" s="51">
        <v>0</v>
      </c>
      <c r="O15" s="51">
        <v>0</v>
      </c>
      <c r="P15" s="51">
        <v>1</v>
      </c>
      <c r="Q15" s="51">
        <v>0</v>
      </c>
      <c r="R15" s="51">
        <v>1318</v>
      </c>
      <c r="S15" s="51">
        <v>0</v>
      </c>
      <c r="T15" s="51">
        <v>0</v>
      </c>
      <c r="U15" s="52">
        <f t="shared" si="2"/>
        <v>1520</v>
      </c>
      <c r="V15" s="53"/>
      <c r="W15" s="51">
        <v>269</v>
      </c>
      <c r="X15" s="51">
        <v>0</v>
      </c>
      <c r="Y15" s="51">
        <v>0</v>
      </c>
      <c r="Z15" s="51">
        <v>0</v>
      </c>
      <c r="AA15" s="51">
        <v>1251</v>
      </c>
      <c r="AB15" s="51">
        <v>0</v>
      </c>
      <c r="AC15" s="52">
        <f t="shared" si="3"/>
        <v>1520</v>
      </c>
      <c r="AD15" s="53"/>
      <c r="AE15" s="51">
        <v>272</v>
      </c>
      <c r="AF15" s="51">
        <v>1</v>
      </c>
      <c r="AG15" s="51">
        <v>0</v>
      </c>
      <c r="AH15" s="51">
        <v>1244</v>
      </c>
      <c r="AI15" s="51">
        <v>3</v>
      </c>
      <c r="AJ15" s="52">
        <f t="shared" si="4"/>
        <v>1520</v>
      </c>
    </row>
    <row r="16" spans="1:36" s="54" customFormat="1" ht="16.5" customHeight="1" x14ac:dyDescent="0.25">
      <c r="A16" s="50">
        <v>1639</v>
      </c>
      <c r="B16" s="51">
        <v>36</v>
      </c>
      <c r="C16" s="51">
        <v>0</v>
      </c>
      <c r="D16" s="51">
        <v>122</v>
      </c>
      <c r="E16" s="52">
        <f t="shared" si="0"/>
        <v>158</v>
      </c>
      <c r="F16" s="53"/>
      <c r="G16" s="51">
        <v>0</v>
      </c>
      <c r="H16" s="51">
        <v>158</v>
      </c>
      <c r="I16" s="51"/>
      <c r="J16" s="52">
        <f t="shared" si="1"/>
        <v>158</v>
      </c>
      <c r="K16" s="53"/>
      <c r="L16" s="51">
        <v>11</v>
      </c>
      <c r="M16" s="51">
        <v>2</v>
      </c>
      <c r="N16" s="51">
        <v>0</v>
      </c>
      <c r="O16" s="51">
        <v>0</v>
      </c>
      <c r="P16" s="51">
        <v>0</v>
      </c>
      <c r="Q16" s="51">
        <v>0</v>
      </c>
      <c r="R16" s="51">
        <v>25</v>
      </c>
      <c r="S16" s="51">
        <v>0</v>
      </c>
      <c r="T16" s="51">
        <v>120</v>
      </c>
      <c r="U16" s="52">
        <f t="shared" si="2"/>
        <v>158</v>
      </c>
      <c r="V16" s="53"/>
      <c r="W16" s="51">
        <v>112</v>
      </c>
      <c r="X16" s="51">
        <v>0</v>
      </c>
      <c r="Y16" s="51">
        <v>0</v>
      </c>
      <c r="Z16" s="51">
        <v>0</v>
      </c>
      <c r="AA16" s="51">
        <v>0</v>
      </c>
      <c r="AB16" s="51">
        <v>46</v>
      </c>
      <c r="AC16" s="52">
        <f t="shared" si="3"/>
        <v>158</v>
      </c>
      <c r="AD16" s="53"/>
      <c r="AE16" s="51">
        <v>83</v>
      </c>
      <c r="AF16" s="51">
        <v>75</v>
      </c>
      <c r="AG16" s="51">
        <v>0</v>
      </c>
      <c r="AH16" s="51">
        <v>0</v>
      </c>
      <c r="AI16" s="51">
        <v>0</v>
      </c>
      <c r="AJ16" s="52">
        <f t="shared" si="4"/>
        <v>158</v>
      </c>
    </row>
    <row r="17" spans="1:36" s="54" customFormat="1" ht="16.5" customHeight="1" x14ac:dyDescent="0.25">
      <c r="A17" s="50">
        <v>1640</v>
      </c>
      <c r="B17" s="51">
        <v>654</v>
      </c>
      <c r="C17" s="51">
        <v>10</v>
      </c>
      <c r="D17" s="51"/>
      <c r="E17" s="52">
        <f t="shared" si="0"/>
        <v>664</v>
      </c>
      <c r="F17" s="53"/>
      <c r="G17" s="51">
        <v>8</v>
      </c>
      <c r="H17" s="51">
        <v>579</v>
      </c>
      <c r="I17" s="51">
        <v>77</v>
      </c>
      <c r="J17" s="52">
        <f t="shared" si="1"/>
        <v>664</v>
      </c>
      <c r="K17" s="53"/>
      <c r="L17" s="51">
        <v>26</v>
      </c>
      <c r="M17" s="51">
        <v>20</v>
      </c>
      <c r="N17" s="51">
        <v>0</v>
      </c>
      <c r="O17" s="51">
        <v>0</v>
      </c>
      <c r="P17" s="51">
        <v>0</v>
      </c>
      <c r="Q17" s="51">
        <v>0</v>
      </c>
      <c r="R17" s="51">
        <v>618</v>
      </c>
      <c r="S17" s="51">
        <v>0</v>
      </c>
      <c r="T17" s="51">
        <v>0</v>
      </c>
      <c r="U17" s="52">
        <f t="shared" si="2"/>
        <v>664</v>
      </c>
      <c r="V17" s="53"/>
      <c r="W17" s="51">
        <v>388</v>
      </c>
      <c r="X17" s="51">
        <v>4</v>
      </c>
      <c r="Y17" s="51">
        <v>1</v>
      </c>
      <c r="Z17" s="51">
        <v>5</v>
      </c>
      <c r="AA17" s="51">
        <v>211</v>
      </c>
      <c r="AB17" s="51">
        <v>55</v>
      </c>
      <c r="AC17" s="52">
        <f t="shared" si="3"/>
        <v>664</v>
      </c>
      <c r="AD17" s="53"/>
      <c r="AE17" s="51">
        <v>231</v>
      </c>
      <c r="AF17" s="51">
        <v>202</v>
      </c>
      <c r="AG17" s="51">
        <v>5</v>
      </c>
      <c r="AH17" s="51">
        <v>97</v>
      </c>
      <c r="AI17" s="51">
        <v>129</v>
      </c>
      <c r="AJ17" s="52">
        <f t="shared" si="4"/>
        <v>664</v>
      </c>
    </row>
    <row r="18" spans="1:36" s="54" customFormat="1" ht="16.5" customHeight="1" x14ac:dyDescent="0.25">
      <c r="A18" s="50">
        <v>1641</v>
      </c>
      <c r="B18" s="51"/>
      <c r="C18" s="51"/>
      <c r="D18" s="51"/>
      <c r="E18" s="52">
        <f t="shared" si="0"/>
        <v>0</v>
      </c>
      <c r="F18" s="53"/>
      <c r="G18" s="51"/>
      <c r="H18" s="51"/>
      <c r="I18" s="51">
        <v>16</v>
      </c>
      <c r="J18" s="52">
        <f t="shared" si="1"/>
        <v>16</v>
      </c>
      <c r="K18" s="53"/>
      <c r="L18" s="51"/>
      <c r="M18" s="51"/>
      <c r="N18" s="51"/>
      <c r="O18" s="51"/>
      <c r="P18" s="51"/>
      <c r="Q18" s="51"/>
      <c r="R18" s="51"/>
      <c r="S18" s="51"/>
      <c r="T18" s="51">
        <v>16</v>
      </c>
      <c r="U18" s="52">
        <f t="shared" si="2"/>
        <v>16</v>
      </c>
      <c r="V18" s="53"/>
      <c r="W18" s="51"/>
      <c r="X18" s="51"/>
      <c r="Y18" s="51"/>
      <c r="Z18" s="51"/>
      <c r="AA18" s="51"/>
      <c r="AB18" s="51">
        <v>16</v>
      </c>
      <c r="AC18" s="52">
        <f t="shared" si="3"/>
        <v>16</v>
      </c>
      <c r="AD18" s="53"/>
      <c r="AE18" s="51">
        <v>7</v>
      </c>
      <c r="AF18" s="51">
        <v>9</v>
      </c>
      <c r="AG18" s="51"/>
      <c r="AH18" s="51"/>
      <c r="AI18" s="51"/>
      <c r="AJ18" s="52">
        <f t="shared" si="4"/>
        <v>16</v>
      </c>
    </row>
    <row r="19" spans="1:36" s="54" customFormat="1" ht="16.5" customHeight="1" x14ac:dyDescent="0.25">
      <c r="A19" s="50">
        <v>1642</v>
      </c>
      <c r="B19" s="51">
        <v>37</v>
      </c>
      <c r="C19" s="51">
        <v>1</v>
      </c>
      <c r="D19" s="51"/>
      <c r="E19" s="52">
        <f t="shared" si="0"/>
        <v>38</v>
      </c>
      <c r="F19" s="53"/>
      <c r="G19" s="51">
        <v>1</v>
      </c>
      <c r="H19" s="51">
        <v>37</v>
      </c>
      <c r="I19" s="51"/>
      <c r="J19" s="52">
        <f t="shared" si="1"/>
        <v>38</v>
      </c>
      <c r="K19" s="53"/>
      <c r="L19" s="51">
        <v>1</v>
      </c>
      <c r="M19" s="51">
        <v>5</v>
      </c>
      <c r="N19" s="51">
        <v>0</v>
      </c>
      <c r="O19" s="51">
        <v>0</v>
      </c>
      <c r="P19" s="51">
        <v>1</v>
      </c>
      <c r="Q19" s="51">
        <v>0</v>
      </c>
      <c r="R19" s="51">
        <v>31</v>
      </c>
      <c r="S19" s="51">
        <v>0</v>
      </c>
      <c r="T19" s="51">
        <v>0</v>
      </c>
      <c r="U19" s="52">
        <f t="shared" si="2"/>
        <v>38</v>
      </c>
      <c r="V19" s="53"/>
      <c r="W19" s="51">
        <v>33</v>
      </c>
      <c r="X19" s="51">
        <v>0</v>
      </c>
      <c r="Y19" s="51">
        <v>0</v>
      </c>
      <c r="Z19" s="51">
        <v>0</v>
      </c>
      <c r="AA19" s="51">
        <v>5</v>
      </c>
      <c r="AB19" s="51">
        <v>0</v>
      </c>
      <c r="AC19" s="52">
        <f t="shared" si="3"/>
        <v>38</v>
      </c>
      <c r="AD19" s="53"/>
      <c r="AE19" s="51">
        <v>0</v>
      </c>
      <c r="AF19" s="51">
        <v>33</v>
      </c>
      <c r="AG19" s="51">
        <v>0</v>
      </c>
      <c r="AH19" s="51">
        <v>1</v>
      </c>
      <c r="AI19" s="51">
        <v>4</v>
      </c>
      <c r="AJ19" s="52">
        <f t="shared" si="4"/>
        <v>38</v>
      </c>
    </row>
    <row r="20" spans="1:36" s="54" customFormat="1" ht="16.5" customHeight="1" x14ac:dyDescent="0.25">
      <c r="A20" s="50">
        <v>1643</v>
      </c>
      <c r="B20" s="51">
        <v>435</v>
      </c>
      <c r="C20" s="51">
        <v>35</v>
      </c>
      <c r="D20" s="51"/>
      <c r="E20" s="52">
        <f t="shared" si="0"/>
        <v>470</v>
      </c>
      <c r="F20" s="53"/>
      <c r="G20" s="51">
        <v>41</v>
      </c>
      <c r="H20" s="51">
        <v>429</v>
      </c>
      <c r="I20" s="51"/>
      <c r="J20" s="52">
        <f t="shared" si="1"/>
        <v>470</v>
      </c>
      <c r="K20" s="53"/>
      <c r="L20" s="51">
        <v>4</v>
      </c>
      <c r="M20" s="51">
        <v>41</v>
      </c>
      <c r="N20" s="51">
        <v>0</v>
      </c>
      <c r="O20" s="51">
        <v>1</v>
      </c>
      <c r="P20" s="51">
        <v>0</v>
      </c>
      <c r="Q20" s="51">
        <v>0</v>
      </c>
      <c r="R20" s="51">
        <v>424</v>
      </c>
      <c r="S20" s="51">
        <v>0</v>
      </c>
      <c r="T20" s="51">
        <v>0</v>
      </c>
      <c r="U20" s="52">
        <f t="shared" si="2"/>
        <v>470</v>
      </c>
      <c r="V20" s="53"/>
      <c r="W20" s="51">
        <v>457</v>
      </c>
      <c r="X20" s="51">
        <v>6</v>
      </c>
      <c r="Y20" s="51">
        <v>0</v>
      </c>
      <c r="Z20" s="51">
        <v>7</v>
      </c>
      <c r="AA20" s="51">
        <v>0</v>
      </c>
      <c r="AB20" s="51">
        <v>0</v>
      </c>
      <c r="AC20" s="52">
        <f t="shared" si="3"/>
        <v>470</v>
      </c>
      <c r="AD20" s="53"/>
      <c r="AE20" s="51">
        <v>63</v>
      </c>
      <c r="AF20" s="51">
        <v>390</v>
      </c>
      <c r="AG20" s="51">
        <v>16</v>
      </c>
      <c r="AH20" s="51">
        <v>1</v>
      </c>
      <c r="AI20" s="51">
        <v>0</v>
      </c>
      <c r="AJ20" s="52">
        <f t="shared" si="4"/>
        <v>470</v>
      </c>
    </row>
    <row r="21" spans="1:36" s="54" customFormat="1" ht="16.5" customHeight="1" x14ac:dyDescent="0.25">
      <c r="A21" s="50">
        <v>1644</v>
      </c>
      <c r="B21" s="51"/>
      <c r="C21" s="51"/>
      <c r="D21" s="51"/>
      <c r="E21" s="52">
        <f t="shared" si="0"/>
        <v>0</v>
      </c>
      <c r="F21" s="53"/>
      <c r="G21" s="51"/>
      <c r="H21" s="51"/>
      <c r="I21" s="51"/>
      <c r="J21" s="52">
        <f t="shared" si="1"/>
        <v>0</v>
      </c>
      <c r="K21" s="53"/>
      <c r="L21" s="51"/>
      <c r="M21" s="51"/>
      <c r="N21" s="51"/>
      <c r="O21" s="51"/>
      <c r="P21" s="51"/>
      <c r="Q21" s="51"/>
      <c r="R21" s="51"/>
      <c r="S21" s="51"/>
      <c r="T21" s="51"/>
      <c r="U21" s="52">
        <f t="shared" si="2"/>
        <v>0</v>
      </c>
      <c r="V21" s="53"/>
      <c r="W21" s="51"/>
      <c r="X21" s="51"/>
      <c r="Y21" s="51"/>
      <c r="Z21" s="51"/>
      <c r="AA21" s="51"/>
      <c r="AB21" s="51"/>
      <c r="AC21" s="52">
        <f t="shared" si="3"/>
        <v>0</v>
      </c>
      <c r="AD21" s="53"/>
      <c r="AE21" s="51"/>
      <c r="AF21" s="51"/>
      <c r="AG21" s="51"/>
      <c r="AH21" s="51"/>
      <c r="AI21" s="51"/>
      <c r="AJ21" s="52">
        <f t="shared" si="4"/>
        <v>0</v>
      </c>
    </row>
    <row r="22" spans="1:36" s="54" customFormat="1" ht="16.5" customHeight="1" x14ac:dyDescent="0.25">
      <c r="A22" s="50">
        <v>1645</v>
      </c>
      <c r="B22" s="51">
        <v>811</v>
      </c>
      <c r="C22" s="51">
        <v>96</v>
      </c>
      <c r="D22" s="51"/>
      <c r="E22" s="52">
        <f t="shared" si="0"/>
        <v>907</v>
      </c>
      <c r="F22" s="53"/>
      <c r="G22" s="51">
        <v>84</v>
      </c>
      <c r="H22" s="51">
        <v>823</v>
      </c>
      <c r="I22" s="51">
        <v>0</v>
      </c>
      <c r="J22" s="52">
        <f t="shared" si="1"/>
        <v>907</v>
      </c>
      <c r="K22" s="53"/>
      <c r="L22" s="51">
        <v>28</v>
      </c>
      <c r="M22" s="51">
        <v>37</v>
      </c>
      <c r="N22" s="51">
        <v>0</v>
      </c>
      <c r="O22" s="51">
        <v>0</v>
      </c>
      <c r="P22" s="51">
        <v>1</v>
      </c>
      <c r="Q22" s="51">
        <v>0</v>
      </c>
      <c r="R22" s="51">
        <v>841</v>
      </c>
      <c r="S22" s="51">
        <v>0</v>
      </c>
      <c r="T22" s="51">
        <v>0</v>
      </c>
      <c r="U22" s="52">
        <f t="shared" si="2"/>
        <v>907</v>
      </c>
      <c r="V22" s="53"/>
      <c r="W22" s="51">
        <v>902</v>
      </c>
      <c r="X22" s="51">
        <v>1</v>
      </c>
      <c r="Y22" s="51">
        <v>0</v>
      </c>
      <c r="Z22" s="51">
        <v>0</v>
      </c>
      <c r="AA22" s="51">
        <v>1</v>
      </c>
      <c r="AB22" s="51">
        <v>3</v>
      </c>
      <c r="AC22" s="52">
        <f t="shared" si="3"/>
        <v>907</v>
      </c>
      <c r="AD22" s="53"/>
      <c r="AE22" s="51">
        <v>792</v>
      </c>
      <c r="AF22" s="51">
        <v>112</v>
      </c>
      <c r="AG22" s="51">
        <v>0</v>
      </c>
      <c r="AH22" s="51">
        <v>1</v>
      </c>
      <c r="AI22" s="51">
        <v>2</v>
      </c>
      <c r="AJ22" s="52">
        <f t="shared" si="4"/>
        <v>907</v>
      </c>
    </row>
    <row r="23" spans="1:36" s="54" customFormat="1" ht="16.5" customHeight="1" x14ac:dyDescent="0.25">
      <c r="A23" s="50">
        <v>1646</v>
      </c>
      <c r="B23" s="51">
        <v>634</v>
      </c>
      <c r="C23" s="51">
        <v>162</v>
      </c>
      <c r="D23" s="51"/>
      <c r="E23" s="52">
        <f t="shared" si="0"/>
        <v>796</v>
      </c>
      <c r="F23" s="53"/>
      <c r="G23" s="51">
        <v>74</v>
      </c>
      <c r="H23" s="51">
        <v>722</v>
      </c>
      <c r="I23" s="51"/>
      <c r="J23" s="52">
        <f t="shared" si="1"/>
        <v>796</v>
      </c>
      <c r="K23" s="53"/>
      <c r="L23" s="51">
        <v>19</v>
      </c>
      <c r="M23" s="51">
        <v>26</v>
      </c>
      <c r="N23" s="51">
        <v>1</v>
      </c>
      <c r="O23" s="51">
        <v>0</v>
      </c>
      <c r="P23" s="51">
        <v>0</v>
      </c>
      <c r="Q23" s="51">
        <v>0</v>
      </c>
      <c r="R23" s="51">
        <v>750</v>
      </c>
      <c r="S23" s="51">
        <v>0</v>
      </c>
      <c r="T23" s="51">
        <v>0</v>
      </c>
      <c r="U23" s="52">
        <f t="shared" si="2"/>
        <v>796</v>
      </c>
      <c r="V23" s="53"/>
      <c r="W23" s="51">
        <v>788</v>
      </c>
      <c r="X23" s="51">
        <v>0</v>
      </c>
      <c r="Y23" s="51">
        <v>1</v>
      </c>
      <c r="Z23" s="51">
        <v>0</v>
      </c>
      <c r="AA23" s="51">
        <v>7</v>
      </c>
      <c r="AB23" s="51">
        <v>0</v>
      </c>
      <c r="AC23" s="52">
        <f t="shared" si="3"/>
        <v>796</v>
      </c>
      <c r="AD23" s="53"/>
      <c r="AE23" s="51">
        <v>578</v>
      </c>
      <c r="AF23" s="51">
        <v>211</v>
      </c>
      <c r="AG23" s="51">
        <v>1</v>
      </c>
      <c r="AH23" s="51">
        <v>6</v>
      </c>
      <c r="AI23" s="51">
        <v>0</v>
      </c>
      <c r="AJ23" s="52">
        <f t="shared" si="4"/>
        <v>796</v>
      </c>
    </row>
    <row r="24" spans="1:36" s="54" customFormat="1" ht="16.5" customHeight="1" x14ac:dyDescent="0.25">
      <c r="A24" s="50">
        <v>1647</v>
      </c>
      <c r="B24" s="51">
        <v>86</v>
      </c>
      <c r="C24" s="51">
        <v>5</v>
      </c>
      <c r="D24" s="51"/>
      <c r="E24" s="52">
        <f t="shared" si="0"/>
        <v>91</v>
      </c>
      <c r="F24" s="53"/>
      <c r="G24" s="51">
        <v>15</v>
      </c>
      <c r="H24" s="51">
        <v>76</v>
      </c>
      <c r="I24" s="51"/>
      <c r="J24" s="52">
        <f t="shared" si="1"/>
        <v>91</v>
      </c>
      <c r="K24" s="53"/>
      <c r="L24" s="51">
        <v>1</v>
      </c>
      <c r="M24" s="51">
        <v>1</v>
      </c>
      <c r="N24" s="51">
        <v>0</v>
      </c>
      <c r="O24" s="51">
        <v>0</v>
      </c>
      <c r="P24" s="51">
        <v>0</v>
      </c>
      <c r="Q24" s="51">
        <v>0</v>
      </c>
      <c r="R24" s="51">
        <v>89</v>
      </c>
      <c r="S24" s="51">
        <v>0</v>
      </c>
      <c r="T24" s="51">
        <v>0</v>
      </c>
      <c r="U24" s="52">
        <f t="shared" si="2"/>
        <v>91</v>
      </c>
      <c r="V24" s="53"/>
      <c r="W24" s="51">
        <v>87</v>
      </c>
      <c r="X24" s="51">
        <v>1</v>
      </c>
      <c r="Y24" s="51">
        <v>0</v>
      </c>
      <c r="Z24" s="51">
        <v>3</v>
      </c>
      <c r="AA24" s="51">
        <v>0</v>
      </c>
      <c r="AB24" s="51">
        <v>0</v>
      </c>
      <c r="AC24" s="52">
        <f t="shared" si="3"/>
        <v>91</v>
      </c>
      <c r="AD24" s="53"/>
      <c r="AE24" s="51">
        <v>8</v>
      </c>
      <c r="AF24" s="51">
        <v>83</v>
      </c>
      <c r="AG24" s="51">
        <v>0</v>
      </c>
      <c r="AH24" s="51">
        <v>0</v>
      </c>
      <c r="AI24" s="51">
        <v>0</v>
      </c>
      <c r="AJ24" s="52">
        <f t="shared" si="4"/>
        <v>91</v>
      </c>
    </row>
    <row r="25" spans="1:36" s="54" customFormat="1" ht="16.5" customHeight="1" x14ac:dyDescent="0.25">
      <c r="A25" s="50">
        <v>1648</v>
      </c>
      <c r="B25" s="51">
        <v>59</v>
      </c>
      <c r="C25" s="51">
        <v>6</v>
      </c>
      <c r="D25" s="51"/>
      <c r="E25" s="52">
        <f t="shared" si="0"/>
        <v>65</v>
      </c>
      <c r="F25" s="53"/>
      <c r="G25" s="51">
        <v>35</v>
      </c>
      <c r="H25" s="51">
        <v>30</v>
      </c>
      <c r="I25" s="51">
        <v>0</v>
      </c>
      <c r="J25" s="52">
        <f t="shared" si="1"/>
        <v>65</v>
      </c>
      <c r="K25" s="53"/>
      <c r="L25" s="51">
        <v>0</v>
      </c>
      <c r="M25" s="51">
        <v>3</v>
      </c>
      <c r="N25" s="51">
        <v>0</v>
      </c>
      <c r="O25" s="51">
        <v>0</v>
      </c>
      <c r="P25" s="51">
        <v>0</v>
      </c>
      <c r="Q25" s="51">
        <v>0</v>
      </c>
      <c r="R25" s="51">
        <v>62</v>
      </c>
      <c r="S25" s="51">
        <v>0</v>
      </c>
      <c r="T25" s="51">
        <v>0</v>
      </c>
      <c r="U25" s="52">
        <f t="shared" si="2"/>
        <v>65</v>
      </c>
      <c r="V25" s="53"/>
      <c r="W25" s="51">
        <v>65</v>
      </c>
      <c r="X25" s="51">
        <v>0</v>
      </c>
      <c r="Y25" s="51">
        <v>0</v>
      </c>
      <c r="Z25" s="51">
        <v>0</v>
      </c>
      <c r="AA25" s="51">
        <v>0</v>
      </c>
      <c r="AB25" s="51">
        <v>0</v>
      </c>
      <c r="AC25" s="52">
        <f t="shared" si="3"/>
        <v>65</v>
      </c>
      <c r="AD25" s="53"/>
      <c r="AE25" s="51">
        <v>17</v>
      </c>
      <c r="AF25" s="51">
        <v>48</v>
      </c>
      <c r="AG25" s="51"/>
      <c r="AH25" s="51"/>
      <c r="AI25" s="51"/>
      <c r="AJ25" s="52">
        <f t="shared" si="4"/>
        <v>65</v>
      </c>
    </row>
    <row r="26" spans="1:36" s="54" customFormat="1" ht="16.5" customHeight="1" x14ac:dyDescent="0.25">
      <c r="A26" s="50">
        <v>1649</v>
      </c>
      <c r="B26" s="51">
        <v>70106</v>
      </c>
      <c r="C26" s="51">
        <v>13707</v>
      </c>
      <c r="D26" s="51"/>
      <c r="E26" s="52">
        <f t="shared" si="0"/>
        <v>83813</v>
      </c>
      <c r="F26" s="53"/>
      <c r="G26" s="51">
        <v>6401</v>
      </c>
      <c r="H26" s="51">
        <v>76703</v>
      </c>
      <c r="I26" s="51">
        <v>709</v>
      </c>
      <c r="J26" s="52">
        <f t="shared" si="1"/>
        <v>83813</v>
      </c>
      <c r="K26" s="53"/>
      <c r="L26" s="51"/>
      <c r="M26" s="51"/>
      <c r="N26" s="51"/>
      <c r="O26" s="51"/>
      <c r="P26" s="51"/>
      <c r="Q26" s="51"/>
      <c r="R26" s="51"/>
      <c r="S26" s="51"/>
      <c r="T26" s="51">
        <v>83813</v>
      </c>
      <c r="U26" s="52">
        <f t="shared" si="2"/>
        <v>83813</v>
      </c>
      <c r="V26" s="53"/>
      <c r="W26" s="51"/>
      <c r="X26" s="51"/>
      <c r="Y26" s="51"/>
      <c r="Z26" s="51"/>
      <c r="AA26" s="51"/>
      <c r="AB26" s="51">
        <v>83813</v>
      </c>
      <c r="AC26" s="52">
        <f t="shared" si="3"/>
        <v>83813</v>
      </c>
      <c r="AD26" s="53"/>
      <c r="AE26" s="51"/>
      <c r="AF26" s="51"/>
      <c r="AG26" s="51"/>
      <c r="AH26" s="51"/>
      <c r="AI26" s="51">
        <v>83813</v>
      </c>
      <c r="AJ26" s="52">
        <f t="shared" si="4"/>
        <v>83813</v>
      </c>
    </row>
    <row r="27" spans="1:36" ht="16.5" customHeight="1" x14ac:dyDescent="0.25"/>
  </sheetData>
  <mergeCells count="5">
    <mergeCell ref="A1:E1"/>
    <mergeCell ref="G1:J1"/>
    <mergeCell ref="L1:U1"/>
    <mergeCell ref="W1:AC1"/>
    <mergeCell ref="AE1:A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pane xSplit="1" ySplit="1" topLeftCell="B2" activePane="bottomRight" state="frozen"/>
      <selection pane="topRight" activeCell="B1" sqref="B1"/>
      <selection pane="bottomLeft" activeCell="A2" sqref="A2"/>
      <selection pane="bottomRight" activeCell="I15" sqref="I15"/>
    </sheetView>
  </sheetViews>
  <sheetFormatPr baseColWidth="10" defaultColWidth="11.42578125" defaultRowHeight="15" x14ac:dyDescent="0.25"/>
  <sheetData>
    <row r="1" spans="1:9" ht="50.25" thickTop="1" x14ac:dyDescent="0.25">
      <c r="A1" s="55" t="s">
        <v>90</v>
      </c>
      <c r="B1" s="55" t="s">
        <v>142</v>
      </c>
      <c r="C1" s="55" t="s">
        <v>143</v>
      </c>
      <c r="D1" s="55" t="s">
        <v>144</v>
      </c>
      <c r="E1" s="55" t="s">
        <v>145</v>
      </c>
      <c r="F1" s="55" t="s">
        <v>146</v>
      </c>
      <c r="G1" s="55" t="s">
        <v>147</v>
      </c>
      <c r="H1" s="55" t="s">
        <v>148</v>
      </c>
      <c r="I1" s="55" t="s">
        <v>96</v>
      </c>
    </row>
    <row r="2" spans="1:9" s="54" customFormat="1" ht="16.5" x14ac:dyDescent="0.25">
      <c r="A2" s="57">
        <v>1626</v>
      </c>
      <c r="B2" s="51">
        <v>85</v>
      </c>
      <c r="C2" s="51">
        <v>1391</v>
      </c>
      <c r="D2" s="51">
        <v>1549</v>
      </c>
      <c r="E2" s="51">
        <v>1138</v>
      </c>
      <c r="F2" s="51">
        <v>2708</v>
      </c>
      <c r="G2" s="51">
        <v>1090</v>
      </c>
      <c r="H2" s="51"/>
      <c r="I2" s="52">
        <f>SUM(B2:H2)</f>
        <v>7961</v>
      </c>
    </row>
    <row r="3" spans="1:9" s="54" customFormat="1" ht="16.5" x14ac:dyDescent="0.25">
      <c r="A3" s="57">
        <v>1627</v>
      </c>
      <c r="B3" s="51">
        <v>0</v>
      </c>
      <c r="C3" s="51">
        <v>21</v>
      </c>
      <c r="D3" s="51">
        <v>32</v>
      </c>
      <c r="E3" s="51">
        <v>124</v>
      </c>
      <c r="F3" s="51">
        <v>407</v>
      </c>
      <c r="G3" s="51">
        <v>150</v>
      </c>
      <c r="H3" s="51">
        <v>0</v>
      </c>
      <c r="I3" s="52">
        <f t="shared" ref="I3:I23" si="0">SUM(B3:H3)</f>
        <v>734</v>
      </c>
    </row>
    <row r="4" spans="1:9" s="54" customFormat="1" ht="16.5" x14ac:dyDescent="0.25">
      <c r="A4" s="57">
        <v>1628</v>
      </c>
      <c r="B4" s="51">
        <v>1</v>
      </c>
      <c r="C4" s="51">
        <v>8</v>
      </c>
      <c r="D4" s="51">
        <v>18</v>
      </c>
      <c r="E4" s="51">
        <v>83</v>
      </c>
      <c r="F4" s="51">
        <v>360</v>
      </c>
      <c r="G4" s="51">
        <v>56</v>
      </c>
      <c r="H4" s="51"/>
      <c r="I4" s="52">
        <f t="shared" si="0"/>
        <v>526</v>
      </c>
    </row>
    <row r="5" spans="1:9" s="54" customFormat="1" ht="16.5" x14ac:dyDescent="0.25">
      <c r="A5" s="57">
        <v>1629</v>
      </c>
      <c r="B5" s="51">
        <v>20</v>
      </c>
      <c r="C5" s="51">
        <v>95</v>
      </c>
      <c r="D5" s="51">
        <v>116</v>
      </c>
      <c r="E5" s="51">
        <v>471</v>
      </c>
      <c r="F5" s="51">
        <v>1690</v>
      </c>
      <c r="G5" s="51">
        <v>144</v>
      </c>
      <c r="H5" s="51">
        <v>1</v>
      </c>
      <c r="I5" s="52">
        <f t="shared" si="0"/>
        <v>2537</v>
      </c>
    </row>
    <row r="6" spans="1:9" s="54" customFormat="1" ht="16.5" x14ac:dyDescent="0.25">
      <c r="A6" s="57">
        <v>1630</v>
      </c>
      <c r="B6" s="51">
        <v>11</v>
      </c>
      <c r="C6" s="51">
        <v>11</v>
      </c>
      <c r="D6" s="51">
        <v>0</v>
      </c>
      <c r="E6" s="51">
        <v>28</v>
      </c>
      <c r="F6" s="51">
        <v>85</v>
      </c>
      <c r="G6" s="51">
        <v>2</v>
      </c>
      <c r="H6" s="51">
        <v>0</v>
      </c>
      <c r="I6" s="52">
        <f t="shared" si="0"/>
        <v>137</v>
      </c>
    </row>
    <row r="7" spans="1:9" s="54" customFormat="1" ht="16.5" x14ac:dyDescent="0.25">
      <c r="A7" s="57">
        <v>1631</v>
      </c>
      <c r="B7" s="51">
        <v>0</v>
      </c>
      <c r="C7" s="51">
        <v>0</v>
      </c>
      <c r="D7" s="51">
        <v>0</v>
      </c>
      <c r="E7" s="51">
        <v>10</v>
      </c>
      <c r="F7" s="51">
        <v>48</v>
      </c>
      <c r="G7" s="51">
        <v>11</v>
      </c>
      <c r="H7" s="51">
        <v>0</v>
      </c>
      <c r="I7" s="52">
        <f t="shared" si="0"/>
        <v>69</v>
      </c>
    </row>
    <row r="8" spans="1:9" s="54" customFormat="1" ht="16.5" x14ac:dyDescent="0.25">
      <c r="A8" s="57">
        <v>1632</v>
      </c>
      <c r="B8" s="51">
        <v>0</v>
      </c>
      <c r="C8" s="51">
        <v>1</v>
      </c>
      <c r="D8" s="51">
        <v>22</v>
      </c>
      <c r="E8" s="51">
        <v>45</v>
      </c>
      <c r="F8" s="51">
        <v>117</v>
      </c>
      <c r="G8" s="51">
        <v>23</v>
      </c>
      <c r="H8" s="51">
        <v>0</v>
      </c>
      <c r="I8" s="52">
        <f t="shared" si="0"/>
        <v>208</v>
      </c>
    </row>
    <row r="9" spans="1:9" s="54" customFormat="1" ht="16.5" x14ac:dyDescent="0.25">
      <c r="A9" s="57">
        <v>1633</v>
      </c>
      <c r="B9" s="51"/>
      <c r="C9" s="51"/>
      <c r="D9" s="51"/>
      <c r="E9" s="51"/>
      <c r="F9" s="51"/>
      <c r="G9" s="51"/>
      <c r="H9" s="51"/>
      <c r="I9" s="52">
        <f t="shared" si="0"/>
        <v>0</v>
      </c>
    </row>
    <row r="10" spans="1:9" s="54" customFormat="1" ht="16.5" x14ac:dyDescent="0.25">
      <c r="A10" s="57">
        <v>1634</v>
      </c>
      <c r="B10" s="51">
        <v>0</v>
      </c>
      <c r="C10" s="51">
        <v>39</v>
      </c>
      <c r="D10" s="51">
        <v>57</v>
      </c>
      <c r="E10" s="51">
        <v>39</v>
      </c>
      <c r="F10" s="51">
        <v>71</v>
      </c>
      <c r="G10" s="51">
        <v>4</v>
      </c>
      <c r="H10" s="51"/>
      <c r="I10" s="52">
        <f t="shared" si="0"/>
        <v>210</v>
      </c>
    </row>
    <row r="11" spans="1:9" s="54" customFormat="1" ht="16.5" x14ac:dyDescent="0.25">
      <c r="A11" s="57">
        <v>1635</v>
      </c>
      <c r="B11" s="51">
        <v>0</v>
      </c>
      <c r="C11" s="51">
        <v>0</v>
      </c>
      <c r="D11" s="51">
        <v>0</v>
      </c>
      <c r="E11" s="51">
        <v>1</v>
      </c>
      <c r="F11" s="51">
        <v>21</v>
      </c>
      <c r="G11" s="51">
        <v>1</v>
      </c>
      <c r="H11" s="51">
        <v>0</v>
      </c>
      <c r="I11" s="52">
        <f t="shared" si="0"/>
        <v>23</v>
      </c>
    </row>
    <row r="12" spans="1:9" s="54" customFormat="1" ht="16.5" x14ac:dyDescent="0.25">
      <c r="A12" s="57">
        <v>1636</v>
      </c>
      <c r="B12" s="51">
        <v>58</v>
      </c>
      <c r="C12" s="51">
        <v>303</v>
      </c>
      <c r="D12" s="51">
        <v>80</v>
      </c>
      <c r="E12" s="51">
        <v>2</v>
      </c>
      <c r="F12" s="51">
        <v>10</v>
      </c>
      <c r="G12" s="51">
        <v>0</v>
      </c>
      <c r="H12" s="51">
        <v>0</v>
      </c>
      <c r="I12" s="52">
        <f t="shared" si="0"/>
        <v>453</v>
      </c>
    </row>
    <row r="13" spans="1:9" s="54" customFormat="1" ht="16.5" x14ac:dyDescent="0.25">
      <c r="A13" s="57">
        <v>1637</v>
      </c>
      <c r="B13" s="51">
        <v>199</v>
      </c>
      <c r="C13" s="51">
        <v>464</v>
      </c>
      <c r="D13" s="51">
        <v>208</v>
      </c>
      <c r="E13" s="51">
        <v>1</v>
      </c>
      <c r="F13" s="51"/>
      <c r="G13" s="51"/>
      <c r="H13" s="51"/>
      <c r="I13" s="52">
        <f t="shared" si="0"/>
        <v>872</v>
      </c>
    </row>
    <row r="14" spans="1:9" s="54" customFormat="1" ht="16.5" x14ac:dyDescent="0.25">
      <c r="A14" s="57">
        <v>1638</v>
      </c>
      <c r="B14" s="51">
        <v>1240</v>
      </c>
      <c r="C14" s="51">
        <v>2</v>
      </c>
      <c r="D14" s="51">
        <v>13</v>
      </c>
      <c r="E14" s="51">
        <v>132</v>
      </c>
      <c r="F14" s="51">
        <v>133</v>
      </c>
      <c r="G14" s="51">
        <v>0</v>
      </c>
      <c r="H14" s="51">
        <v>0</v>
      </c>
      <c r="I14" s="52">
        <f t="shared" si="0"/>
        <v>1520</v>
      </c>
    </row>
    <row r="15" spans="1:9" s="54" customFormat="1" ht="16.5" x14ac:dyDescent="0.25">
      <c r="A15" s="57">
        <v>1639</v>
      </c>
      <c r="B15" s="51">
        <v>1</v>
      </c>
      <c r="C15" s="51">
        <v>70</v>
      </c>
      <c r="D15" s="51">
        <v>87</v>
      </c>
      <c r="E15" s="51">
        <v>0</v>
      </c>
      <c r="F15" s="51">
        <v>0</v>
      </c>
      <c r="G15" s="51">
        <v>0</v>
      </c>
      <c r="H15" s="51">
        <v>0</v>
      </c>
      <c r="I15" s="52">
        <f t="shared" si="0"/>
        <v>158</v>
      </c>
    </row>
    <row r="16" spans="1:9" s="54" customFormat="1" ht="16.5" x14ac:dyDescent="0.25">
      <c r="A16" s="57">
        <v>1640</v>
      </c>
      <c r="B16" s="51">
        <v>0</v>
      </c>
      <c r="C16" s="51">
        <v>0</v>
      </c>
      <c r="D16" s="51">
        <v>431</v>
      </c>
      <c r="E16" s="51">
        <v>209</v>
      </c>
      <c r="F16" s="51">
        <v>24</v>
      </c>
      <c r="G16" s="51"/>
      <c r="H16" s="51"/>
      <c r="I16" s="52">
        <f t="shared" si="0"/>
        <v>664</v>
      </c>
    </row>
    <row r="17" spans="1:9" s="54" customFormat="1" ht="16.5" x14ac:dyDescent="0.25">
      <c r="A17" s="57">
        <v>1641</v>
      </c>
      <c r="B17" s="51">
        <v>0</v>
      </c>
      <c r="C17" s="51">
        <v>0</v>
      </c>
      <c r="D17" s="51">
        <v>0</v>
      </c>
      <c r="E17" s="51">
        <v>16</v>
      </c>
      <c r="F17" s="51">
        <v>0</v>
      </c>
      <c r="G17" s="51">
        <v>0</v>
      </c>
      <c r="H17" s="51">
        <v>0</v>
      </c>
      <c r="I17" s="52">
        <f t="shared" si="0"/>
        <v>16</v>
      </c>
    </row>
    <row r="18" spans="1:9" s="54" customFormat="1" ht="16.5" x14ac:dyDescent="0.25">
      <c r="A18" s="57">
        <v>1642</v>
      </c>
      <c r="B18" s="51">
        <v>0</v>
      </c>
      <c r="C18" s="51">
        <v>0</v>
      </c>
      <c r="D18" s="51">
        <v>14</v>
      </c>
      <c r="E18" s="51">
        <v>23</v>
      </c>
      <c r="F18" s="51">
        <v>1</v>
      </c>
      <c r="G18" s="51">
        <v>0</v>
      </c>
      <c r="H18" s="51">
        <v>0</v>
      </c>
      <c r="I18" s="52">
        <f t="shared" si="0"/>
        <v>38</v>
      </c>
    </row>
    <row r="19" spans="1:9" s="54" customFormat="1" ht="16.5" x14ac:dyDescent="0.25">
      <c r="A19" s="57">
        <v>1643</v>
      </c>
      <c r="B19" s="51">
        <v>0</v>
      </c>
      <c r="C19" s="51">
        <v>0</v>
      </c>
      <c r="D19" s="51">
        <v>1</v>
      </c>
      <c r="E19" s="51">
        <v>36</v>
      </c>
      <c r="F19" s="51">
        <v>388</v>
      </c>
      <c r="G19" s="51">
        <v>45</v>
      </c>
      <c r="H19" s="51">
        <v>0</v>
      </c>
      <c r="I19" s="52">
        <f t="shared" si="0"/>
        <v>470</v>
      </c>
    </row>
    <row r="20" spans="1:9" s="54" customFormat="1" ht="16.5" x14ac:dyDescent="0.25">
      <c r="A20" s="57">
        <v>1644</v>
      </c>
      <c r="B20" s="51"/>
      <c r="C20" s="51"/>
      <c r="D20" s="51"/>
      <c r="E20" s="51"/>
      <c r="F20" s="51"/>
      <c r="G20" s="51"/>
      <c r="H20" s="51"/>
      <c r="I20" s="52">
        <f t="shared" si="0"/>
        <v>0</v>
      </c>
    </row>
    <row r="21" spans="1:9" s="54" customFormat="1" ht="16.5" x14ac:dyDescent="0.25">
      <c r="A21" s="57">
        <v>1645</v>
      </c>
      <c r="B21" s="51">
        <v>0</v>
      </c>
      <c r="C21" s="51">
        <v>0</v>
      </c>
      <c r="D21" s="51">
        <v>0</v>
      </c>
      <c r="E21" s="51">
        <v>0</v>
      </c>
      <c r="F21" s="51">
        <v>311</v>
      </c>
      <c r="G21" s="51">
        <v>596</v>
      </c>
      <c r="H21" s="51">
        <v>0</v>
      </c>
      <c r="I21" s="52">
        <f t="shared" si="0"/>
        <v>907</v>
      </c>
    </row>
    <row r="22" spans="1:9" s="54" customFormat="1" ht="16.5" x14ac:dyDescent="0.25">
      <c r="A22" s="57">
        <v>1646</v>
      </c>
      <c r="B22" s="51">
        <v>0</v>
      </c>
      <c r="C22" s="51">
        <v>0</v>
      </c>
      <c r="D22" s="51">
        <v>0</v>
      </c>
      <c r="E22" s="51">
        <v>0</v>
      </c>
      <c r="F22" s="51">
        <v>11</v>
      </c>
      <c r="G22" s="51">
        <v>785</v>
      </c>
      <c r="H22" s="51">
        <v>0</v>
      </c>
      <c r="I22" s="52">
        <f t="shared" si="0"/>
        <v>796</v>
      </c>
    </row>
    <row r="23" spans="1:9" s="54" customFormat="1" ht="16.5" x14ac:dyDescent="0.25">
      <c r="A23" s="57">
        <v>1647</v>
      </c>
      <c r="B23" s="51">
        <v>0</v>
      </c>
      <c r="C23" s="51">
        <v>0</v>
      </c>
      <c r="D23" s="51">
        <v>0</v>
      </c>
      <c r="E23" s="51">
        <v>0</v>
      </c>
      <c r="F23" s="51">
        <v>0</v>
      </c>
      <c r="G23" s="51">
        <v>91</v>
      </c>
      <c r="H23" s="51">
        <v>0</v>
      </c>
      <c r="I23" s="52">
        <f t="shared" si="0"/>
        <v>91</v>
      </c>
    </row>
    <row r="24" spans="1:9" s="54" customFormat="1" ht="16.5" x14ac:dyDescent="0.25">
      <c r="A24" s="57">
        <v>1648</v>
      </c>
      <c r="B24" s="51">
        <v>0</v>
      </c>
      <c r="C24" s="51">
        <v>0</v>
      </c>
      <c r="D24" s="51">
        <v>0</v>
      </c>
      <c r="E24" s="51">
        <v>0</v>
      </c>
      <c r="F24" s="51">
        <v>0</v>
      </c>
      <c r="G24" s="51">
        <v>65</v>
      </c>
      <c r="H24" s="51">
        <v>0</v>
      </c>
      <c r="I24" s="52">
        <f>SUM(B24:H24)</f>
        <v>65</v>
      </c>
    </row>
    <row r="25" spans="1:9" s="54" customFormat="1" ht="16.5" x14ac:dyDescent="0.25">
      <c r="A25" s="57">
        <v>1649</v>
      </c>
      <c r="B25" s="51">
        <v>1518</v>
      </c>
      <c r="C25" s="51">
        <v>8824</v>
      </c>
      <c r="D25" s="51">
        <v>18194</v>
      </c>
      <c r="E25" s="51">
        <v>14641</v>
      </c>
      <c r="F25" s="51">
        <v>30796</v>
      </c>
      <c r="G25" s="51">
        <v>9781</v>
      </c>
      <c r="H25" s="51">
        <v>59</v>
      </c>
      <c r="I25" s="52">
        <f>SUM(B25:H25)</f>
        <v>83813</v>
      </c>
    </row>
  </sheetData>
  <pageMargins left="0.7" right="0.7" top="0.75" bottom="0.75" header="0.3" footer="0.3"/>
  <ignoredErrors>
    <ignoredError sqref="I2:I2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Seguimiento PAD 2026</vt:lpstr>
      <vt:lpstr>Información por localidad</vt:lpstr>
      <vt:lpstr>Características poblacionales</vt:lpstr>
      <vt:lpstr>Grupo etario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ANTONIO GARCIA BAUTISTA</dc:creator>
  <cp:lastModifiedBy>Juan Carlos Jimenez Herrera</cp:lastModifiedBy>
  <dcterms:created xsi:type="dcterms:W3CDTF">2026-03-30T12:14:40Z</dcterms:created>
  <dcterms:modified xsi:type="dcterms:W3CDTF">2026-06-10T15:10:01Z</dcterms:modified>
</cp:coreProperties>
</file>